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73" i="1" l="1"/>
  <c r="D456" i="1"/>
  <c r="D437" i="1"/>
  <c r="D373" i="1" l="1"/>
  <c r="D536" i="1" l="1"/>
  <c r="D535" i="1"/>
  <c r="D272" i="1" l="1"/>
  <c r="D217" i="1"/>
  <c r="D271" i="1" l="1"/>
  <c r="D1221" i="1" l="1"/>
  <c r="D1220" i="1"/>
  <c r="D436" i="1" l="1"/>
  <c r="D892" i="1" l="1"/>
  <c r="D885" i="1"/>
  <c r="D1230" i="1" l="1"/>
  <c r="D1229" i="1"/>
  <c r="D1228" i="1"/>
  <c r="D1222" i="1"/>
  <c r="D1210" i="1"/>
  <c r="D1183" i="1"/>
  <c r="D1182" i="1"/>
  <c r="D1147" i="1"/>
  <c r="D1146" i="1"/>
  <c r="D1135" i="1"/>
  <c r="D1118" i="1"/>
  <c r="D1117" i="1"/>
  <c r="D1091" i="1"/>
  <c r="D1090" i="1"/>
  <c r="D1092" i="1" s="1"/>
  <c r="D1065" i="1"/>
  <c r="D1093" i="1" s="1"/>
  <c r="D1041" i="1"/>
  <c r="D1040" i="1"/>
  <c r="D1042" i="1" s="1"/>
  <c r="D1019" i="1"/>
  <c r="D1044" i="1" s="1"/>
  <c r="D1018" i="1"/>
  <c r="D1004" i="1"/>
  <c r="D992" i="1"/>
  <c r="D982" i="1"/>
  <c r="D965" i="1"/>
  <c r="D947" i="1"/>
  <c r="D924" i="1"/>
  <c r="D923" i="1"/>
  <c r="D1006" i="1" s="1"/>
  <c r="D901" i="1"/>
  <c r="D877" i="1"/>
  <c r="D878" i="1"/>
  <c r="D866" i="1"/>
  <c r="D865" i="1"/>
  <c r="D864" i="1"/>
  <c r="D844" i="1"/>
  <c r="D843" i="1"/>
  <c r="D842" i="1"/>
  <c r="D821" i="1"/>
  <c r="D806" i="1"/>
  <c r="D759" i="1"/>
  <c r="D753" i="1"/>
  <c r="D752" i="1"/>
  <c r="D743" i="1"/>
  <c r="D742" i="1"/>
  <c r="D741" i="1"/>
  <c r="D717" i="1"/>
  <c r="D716" i="1"/>
  <c r="D708" i="1"/>
  <c r="D707" i="1"/>
  <c r="D696" i="1"/>
  <c r="D692" i="1"/>
  <c r="D691" i="1"/>
  <c r="D690" i="1"/>
  <c r="D676" i="1"/>
  <c r="D658" i="1"/>
  <c r="D657" i="1"/>
  <c r="D646" i="1"/>
  <c r="D679" i="1" s="1"/>
  <c r="D645" i="1"/>
  <c r="D644" i="1"/>
  <c r="D618" i="1"/>
  <c r="D610" i="1"/>
  <c r="D604" i="1"/>
  <c r="D595" i="1"/>
  <c r="D594" i="1"/>
  <c r="D582" i="1"/>
  <c r="D560" i="1"/>
  <c r="D551" i="1"/>
  <c r="D542" i="1"/>
  <c r="D562" i="1"/>
  <c r="D489" i="1"/>
  <c r="D472" i="1"/>
  <c r="D471" i="1"/>
  <c r="D457" i="1"/>
  <c r="D448" i="1"/>
  <c r="D447" i="1"/>
  <c r="D435" i="1"/>
  <c r="D403" i="1"/>
  <c r="D394" i="1"/>
  <c r="D387" i="1"/>
  <c r="D386" i="1"/>
  <c r="D385" i="1"/>
  <c r="D372" i="1"/>
  <c r="D323" i="1"/>
  <c r="D316" i="1"/>
  <c r="D315" i="1"/>
  <c r="D216" i="1"/>
  <c r="D150" i="1"/>
  <c r="D139" i="1"/>
  <c r="D138" i="1"/>
  <c r="D110" i="1"/>
  <c r="D111" i="1"/>
  <c r="D151" i="1" l="1"/>
  <c r="D325" i="1"/>
  <c r="D621" i="1"/>
  <c r="D902" i="1"/>
  <c r="D324" i="1"/>
  <c r="D405" i="1"/>
  <c r="D152" i="1"/>
  <c r="F151" i="1" s="1"/>
  <c r="D490" i="1"/>
  <c r="D492" i="1"/>
  <c r="D677" i="1"/>
  <c r="D760" i="1"/>
  <c r="D762" i="1"/>
  <c r="D823" i="1"/>
  <c r="D1043" i="1"/>
  <c r="F1042" i="1" s="1"/>
  <c r="D1184" i="1"/>
  <c r="D1224" i="1"/>
  <c r="D404" i="1"/>
  <c r="D406" i="1"/>
  <c r="D491" i="1"/>
  <c r="D620" i="1"/>
  <c r="D678" i="1"/>
  <c r="D761" i="1"/>
  <c r="D1007" i="1"/>
  <c r="F1005" i="1" s="1"/>
  <c r="D1186" i="1"/>
  <c r="F1228" i="1"/>
  <c r="D78" i="1"/>
  <c r="D77" i="1"/>
  <c r="D62" i="1"/>
  <c r="D63" i="1"/>
  <c r="D80" i="1" s="1"/>
  <c r="D64" i="1"/>
  <c r="D30" i="1"/>
  <c r="F1184" i="1" l="1"/>
  <c r="F619" i="1"/>
  <c r="F490" i="1"/>
  <c r="F760" i="1"/>
  <c r="F677" i="1"/>
  <c r="F404" i="1"/>
  <c r="D81" i="1"/>
  <c r="D79" i="1"/>
  <c r="D1225" i="1"/>
  <c r="D893" i="1"/>
  <c r="D904" i="1" s="1"/>
  <c r="D886" i="1"/>
  <c r="D903" i="1" s="1"/>
  <c r="D1226" i="1" s="1"/>
  <c r="D498" i="1"/>
  <c r="D563" i="1" s="1"/>
  <c r="D317" i="1"/>
  <c r="D326" i="1" s="1"/>
  <c r="F324" i="1" s="1"/>
  <c r="F79" i="1" l="1"/>
  <c r="F902" i="1"/>
  <c r="D1227" i="1"/>
  <c r="F561" i="1"/>
  <c r="F1092" i="1"/>
  <c r="F1222" i="1"/>
  <c r="F822" i="1" l="1"/>
  <c r="F1225" i="1" s="1"/>
</calcChain>
</file>

<file path=xl/sharedStrings.xml><?xml version="1.0" encoding="utf-8"?>
<sst xmlns="http://schemas.openxmlformats.org/spreadsheetml/2006/main" count="3118" uniqueCount="935">
  <si>
    <t>ул. Ворошилова</t>
  </si>
  <si>
    <t>грунт</t>
  </si>
  <si>
    <t>ул. Береговая</t>
  </si>
  <si>
    <t>ул. Комсомольская</t>
  </si>
  <si>
    <t>ул. Красных Орлов</t>
  </si>
  <si>
    <t>ул. Красноармейская</t>
  </si>
  <si>
    <t>ул. Ленина</t>
  </si>
  <si>
    <t>грунтощебень</t>
  </si>
  <si>
    <t>ул. Партизанская</t>
  </si>
  <si>
    <t>ул. Пионерская</t>
  </si>
  <si>
    <t>ул. Степана Разина</t>
  </si>
  <si>
    <t>ул. 8 Марта</t>
  </si>
  <si>
    <t>№ п/п</t>
  </si>
  <si>
    <t>Местоположение</t>
  </si>
  <si>
    <t>Протяженность, м</t>
  </si>
  <si>
    <t>Вид покрытия</t>
  </si>
  <si>
    <t>Назначение</t>
  </si>
  <si>
    <t>деревня Большая Грязнуха</t>
  </si>
  <si>
    <r>
      <t>1.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</si>
  <si>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t xml:space="preserve">Связь внутри </t>
  </si>
  <si>
    <r>
      <t>2.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</si>
  <si>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3.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</si>
  <si>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4.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</si>
  <si>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5.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</si>
  <si>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6.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</si>
  <si>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7.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</si>
  <si>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8.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</si>
  <si>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9.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</si>
  <si>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t>10. </t>
  </si>
  <si>
    <t>Общая протяженность</t>
  </si>
  <si>
    <t>село Травянское</t>
  </si>
  <si>
    <t>ул. Карла Маркса</t>
  </si>
  <si>
    <t>ул. Новая</t>
  </si>
  <si>
    <t>ул. Волкова</t>
  </si>
  <si>
    <t>асфальтобетон</t>
  </si>
  <si>
    <t>ул. Советская</t>
  </si>
  <si>
    <t>ул. 1 Мая</t>
  </si>
  <si>
    <t xml:space="preserve">ул. Крупской </t>
  </si>
  <si>
    <t>ул. Клинова</t>
  </si>
  <si>
    <t xml:space="preserve">ул. Кирова </t>
  </si>
  <si>
    <t>11. </t>
  </si>
  <si>
    <t>ул. Свердлова</t>
  </si>
  <si>
    <t>12. </t>
  </si>
  <si>
    <t>ул. Чапаева</t>
  </si>
  <si>
    <t>13. </t>
  </si>
  <si>
    <t>ул. Буденного</t>
  </si>
  <si>
    <t>14. </t>
  </si>
  <si>
    <t>ул. Северная</t>
  </si>
  <si>
    <t>15. </t>
  </si>
  <si>
    <t>ул. Рабочая</t>
  </si>
  <si>
    <t>16. </t>
  </si>
  <si>
    <t>деревня Кремлёвка</t>
  </si>
  <si>
    <t>ул. Юбилейная</t>
  </si>
  <si>
    <t>село Новоисетское</t>
  </si>
  <si>
    <t>ул. Мира</t>
  </si>
  <si>
    <t>ул. Ленина (центр)</t>
  </si>
  <si>
    <t>ул. Ленина (между домами)</t>
  </si>
  <si>
    <t>ул. Калинина</t>
  </si>
  <si>
    <t>ул. Кирова</t>
  </si>
  <si>
    <t>ул. Набережная</t>
  </si>
  <si>
    <t>ул. Садовая</t>
  </si>
  <si>
    <t>деревня Черноскутова</t>
  </si>
  <si>
    <t>ул. Центральная</t>
  </si>
  <si>
    <t>автодорога «д. Черноскутова – с. Колчедан»</t>
  </si>
  <si>
    <t xml:space="preserve">Связь между </t>
  </si>
  <si>
    <t xml:space="preserve">деревня Боевка </t>
  </si>
  <si>
    <t xml:space="preserve">ул. Калинина </t>
  </si>
  <si>
    <t>поселок городского типа Мартюш</t>
  </si>
  <si>
    <t>ул. Молодежная</t>
  </si>
  <si>
    <t>ул. Строителей</t>
  </si>
  <si>
    <t>ул. Речная</t>
  </si>
  <si>
    <t>ул. Кленовая</t>
  </si>
  <si>
    <t>ул. Рябиновая</t>
  </si>
  <si>
    <t>ул. Победы</t>
  </si>
  <si>
    <t xml:space="preserve">ул. Совхозная </t>
  </si>
  <si>
    <t>ул. Школьная</t>
  </si>
  <si>
    <t xml:space="preserve">ул. Советская </t>
  </si>
  <si>
    <t>ул. Титова</t>
  </si>
  <si>
    <t>17. </t>
  </si>
  <si>
    <t>18. </t>
  </si>
  <si>
    <t>ул. Пушкина</t>
  </si>
  <si>
    <t>ул. Цветочная</t>
  </si>
  <si>
    <t>ул. Полевая</t>
  </si>
  <si>
    <t>ул. Восточная</t>
  </si>
  <si>
    <t xml:space="preserve">ул. Сиреневая </t>
  </si>
  <si>
    <t>ул. Земляничная</t>
  </si>
  <si>
    <t>ул. Ясная</t>
  </si>
  <si>
    <t>ул. Южная</t>
  </si>
  <si>
    <t>ул. Бажова</t>
  </si>
  <si>
    <t>деревня Брод</t>
  </si>
  <si>
    <t>ул. М. Горького</t>
  </si>
  <si>
    <t>ул. Андропова</t>
  </si>
  <si>
    <t>ул. Гагарина</t>
  </si>
  <si>
    <t>ул. Фрунзе</t>
  </si>
  <si>
    <t>пер. Береговой</t>
  </si>
  <si>
    <t>ул. Д. Бедного</t>
  </si>
  <si>
    <t>ул. Светлая</t>
  </si>
  <si>
    <t>ул. Чистой росы</t>
  </si>
  <si>
    <t>деревня Щербакова</t>
  </si>
  <si>
    <t>от границы деревни Ключики до автодороги «д. Брод – д. Щербакова»</t>
  </si>
  <si>
    <t>ул. Пролетарская</t>
  </si>
  <si>
    <t>ул. Башарина</t>
  </si>
  <si>
    <t>ул. Розы Люксембург</t>
  </si>
  <si>
    <t>ул. Парижской Коммуны</t>
  </si>
  <si>
    <t>ул. Овражная</t>
  </si>
  <si>
    <t>ул. Лесная</t>
  </si>
  <si>
    <t>ул. Красной Зари</t>
  </si>
  <si>
    <t>ул. И. Талькова</t>
  </si>
  <si>
    <t>ул. Исетская</t>
  </si>
  <si>
    <t>ул. Репина</t>
  </si>
  <si>
    <t>ул. Колхозная</t>
  </si>
  <si>
    <t>ул. Солнечная</t>
  </si>
  <si>
    <t>деревня Ключики</t>
  </si>
  <si>
    <t>село Позариха</t>
  </si>
  <si>
    <t>пер. Геологов</t>
  </si>
  <si>
    <t>пер. Заозёрный</t>
  </si>
  <si>
    <t>пер. Калинина</t>
  </si>
  <si>
    <t>ул. Лабораторная</t>
  </si>
  <si>
    <t>ул. Механизаторов</t>
  </si>
  <si>
    <t>ул. Октября</t>
  </si>
  <si>
    <t>ул. Степы Лямина</t>
  </si>
  <si>
    <t>ул. Труда</t>
  </si>
  <si>
    <t>ул. Формовщиков</t>
  </si>
  <si>
    <t>автодорога «с. Позариха – д. Свобода»</t>
  </si>
  <si>
    <t>деревня Беловодье</t>
  </si>
  <si>
    <t>ул. Степная</t>
  </si>
  <si>
    <t xml:space="preserve">автодорога «д. Беловодье – д. Черемхова» </t>
  </si>
  <si>
    <t>деревня Мазуля</t>
  </si>
  <si>
    <t>деревня Свобода</t>
  </si>
  <si>
    <t>пер. Дачный</t>
  </si>
  <si>
    <t>село Покровское</t>
  </si>
  <si>
    <t>ул. Заречная</t>
  </si>
  <si>
    <t>ул. Октябрьская</t>
  </si>
  <si>
    <t>ул. Студенческая</t>
  </si>
  <si>
    <t>ул. Специалистов</t>
  </si>
  <si>
    <t>ул. Ветеранов</t>
  </si>
  <si>
    <t>деревня Малое Белоносова</t>
  </si>
  <si>
    <t>ул. Молодёжная</t>
  </si>
  <si>
    <t>деревня Часовая</t>
  </si>
  <si>
    <t>посёлок Первомайский</t>
  </si>
  <si>
    <t>ул. 40 Лет Победы</t>
  </si>
  <si>
    <t>поселок Степной</t>
  </si>
  <si>
    <t>село Барабановское</t>
  </si>
  <si>
    <t>пер. Кирова</t>
  </si>
  <si>
    <t>ул. Куйбышева</t>
  </si>
  <si>
    <t>автодорога «с. Барабановское – Садоводческое товарищество»</t>
  </si>
  <si>
    <t>деревня Гашенева</t>
  </si>
  <si>
    <t>деревня Комарова</t>
  </si>
  <si>
    <t>ул. Декабристов</t>
  </si>
  <si>
    <t>ул. Малышева</t>
  </si>
  <si>
    <t>деревня Черемисская</t>
  </si>
  <si>
    <t>ул. Крупской</t>
  </si>
  <si>
    <t>село Смолинское</t>
  </si>
  <si>
    <t>ул. Зеленая</t>
  </si>
  <si>
    <t>ул. Клубная</t>
  </si>
  <si>
    <t>пер. Коммунальный</t>
  </si>
  <si>
    <t>поселок Горный</t>
  </si>
  <si>
    <t>ул. Нагорная</t>
  </si>
  <si>
    <t>автодорога «Объездная п. Горный»</t>
  </si>
  <si>
    <t>деревня Перебор</t>
  </si>
  <si>
    <t>деревня Бекленищева</t>
  </si>
  <si>
    <t>деревня Ключи</t>
  </si>
  <si>
    <t>ул. Н. Воли</t>
  </si>
  <si>
    <t>ул. Максима Горького</t>
  </si>
  <si>
    <t>село Кисловское</t>
  </si>
  <si>
    <t>пер. Кисловский</t>
  </si>
  <si>
    <t>автодорога от ж.д. Казармы до ул. Пролетарской</t>
  </si>
  <si>
    <t>автодорога от д. Кисловское до а/д «с. Покровское – г. Богданович»</t>
  </si>
  <si>
    <t>деревня Соколова</t>
  </si>
  <si>
    <t>поселок Лебяжье</t>
  </si>
  <si>
    <t>ул. Терешковой</t>
  </si>
  <si>
    <t>пер. Садовый</t>
  </si>
  <si>
    <t>пер. Школьный</t>
  </si>
  <si>
    <t>автодорога от п. Лебяжье до а/д          «с. Покровское – г. Богданович»</t>
  </si>
  <si>
    <t>деревня Большее Белоносова</t>
  </si>
  <si>
    <t>ул. Космонавтов</t>
  </si>
  <si>
    <t>ул. Первомайская</t>
  </si>
  <si>
    <t>деревня Бубнова</t>
  </si>
  <si>
    <t>деревня Мосино</t>
  </si>
  <si>
    <t>ул. Ячменева</t>
  </si>
  <si>
    <t>пер. Бажова</t>
  </si>
  <si>
    <t>деревня Чечулина</t>
  </si>
  <si>
    <t>автодорога от д. Чечулина до а/д          «с. Покровское – г. Богданович»</t>
  </si>
  <si>
    <t>село Клевакинское</t>
  </si>
  <si>
    <t>ул. Уральская</t>
  </si>
  <si>
    <t>автодорога от с. Клевакинское до а/д          «с. Покровское – г. Богданович»</t>
  </si>
  <si>
    <t>деревня Мухлынино</t>
  </si>
  <si>
    <t>ул. Кузнецова</t>
  </si>
  <si>
    <t>пер. Восточный</t>
  </si>
  <si>
    <t>деревня Малиновка</t>
  </si>
  <si>
    <t>автодорога «д. Большое Белоносова – д. Малиновка»</t>
  </si>
  <si>
    <t>село Колчедан</t>
  </si>
  <si>
    <t>ул. Беляева</t>
  </si>
  <si>
    <t>ул. Камышевская</t>
  </si>
  <si>
    <t>ул. Заводская</t>
  </si>
  <si>
    <t>пер. Юбилейный</t>
  </si>
  <si>
    <t>автодорога от с. Колчедан до п. Колчедан</t>
  </si>
  <si>
    <t>ул. Рудничная</t>
  </si>
  <si>
    <t>ул. Ильича</t>
  </si>
  <si>
    <t>ул. Ани Семянниковой</t>
  </si>
  <si>
    <t>село Исетское</t>
  </si>
  <si>
    <t>пер. Октябрьский</t>
  </si>
  <si>
    <t>село Маминское</t>
  </si>
  <si>
    <t>ул. Фурманова</t>
  </si>
  <si>
    <t>автодорога «с. Маминское – д. Давыдова»</t>
  </si>
  <si>
    <t>село Троицкое</t>
  </si>
  <si>
    <t>деревня Шилова</t>
  </si>
  <si>
    <t>деревня Старикова</t>
  </si>
  <si>
    <t>ул. Комарова</t>
  </si>
  <si>
    <t>деревня Давыдова</t>
  </si>
  <si>
    <t>деревня Крайчикова</t>
  </si>
  <si>
    <t xml:space="preserve">ул. Западная </t>
  </si>
  <si>
    <t>село Окулово</t>
  </si>
  <si>
    <t>проезд на кладбище</t>
  </si>
  <si>
    <t>поселок Новый Быт</t>
  </si>
  <si>
    <t>ул. Горького</t>
  </si>
  <si>
    <t>ул. Горняков</t>
  </si>
  <si>
    <t>автодорога на Пожарный Пирс</t>
  </si>
  <si>
    <t>поселок Синарский</t>
  </si>
  <si>
    <t>ул. Железнодорожная</t>
  </si>
  <si>
    <t>автодорога от п. Синарский до д. Чайкина</t>
  </si>
  <si>
    <t>деревня Чайкина</t>
  </si>
  <si>
    <t>деревня Потаскуева</t>
  </si>
  <si>
    <t>деревня Боготенкова</t>
  </si>
  <si>
    <t>ул. Моховая</t>
  </si>
  <si>
    <t>село Рыбниковское</t>
  </si>
  <si>
    <t>ул. Блюхера</t>
  </si>
  <si>
    <t>ул. Дмитриева</t>
  </si>
  <si>
    <t>ул. Красина</t>
  </si>
  <si>
    <t>ул. Луначарского</t>
  </si>
  <si>
    <t>село Сипавское</t>
  </si>
  <si>
    <t>село Пирогова</t>
  </si>
  <si>
    <t>ул. Уральских Бойцов</t>
  </si>
  <si>
    <t>автодорога от с. Пирогова до автодороги «Южный обход г. Каменска-Уральского»</t>
  </si>
  <si>
    <t>поселок Ленинский</t>
  </si>
  <si>
    <t>ул. Чкалова</t>
  </si>
  <si>
    <t>автодорога к Пожарному водоёму №1</t>
  </si>
  <si>
    <t>автодорога к водонапорной башне №1</t>
  </si>
  <si>
    <t>автодорога до ГРС</t>
  </si>
  <si>
    <t>автодорога до ТП №1</t>
  </si>
  <si>
    <t>автодорога до ТП №2</t>
  </si>
  <si>
    <t>поселок Октябрьский</t>
  </si>
  <si>
    <t>автодорога от п. Октябрьский до а/д «г. Сысерть – д. Часовая»</t>
  </si>
  <si>
    <t>автодорога к Пожарному водоёму</t>
  </si>
  <si>
    <t>автодорога к водонапорной башне</t>
  </si>
  <si>
    <t>автодорога до ТП</t>
  </si>
  <si>
    <t>деревня Походилова</t>
  </si>
  <si>
    <t>ул. Трубачева</t>
  </si>
  <si>
    <t>автодорога до карьера в д. Походилова</t>
  </si>
  <si>
    <t>внутриквартальные проезды</t>
  </si>
  <si>
    <t>село Сосновское</t>
  </si>
  <si>
    <t>ул. Амурская</t>
  </si>
  <si>
    <t>ул. Озерная</t>
  </si>
  <si>
    <t>автодорога на кладбище</t>
  </si>
  <si>
    <t xml:space="preserve">автодорога к водонапорной башне </t>
  </si>
  <si>
    <t>село Черемхова</t>
  </si>
  <si>
    <t>ул. Абрамова</t>
  </si>
  <si>
    <t>ул. Трубников</t>
  </si>
  <si>
    <t>пер. Полевой</t>
  </si>
  <si>
    <t>деревня Черноусова</t>
  </si>
  <si>
    <t>ул. Каменская</t>
  </si>
  <si>
    <t>пер. Речной</t>
  </si>
  <si>
    <t>Итого по Травянской сельской администрации</t>
  </si>
  <si>
    <t xml:space="preserve">Травянская сельская администрация </t>
  </si>
  <si>
    <t>Итого по Новоисетской сельской администрации</t>
  </si>
  <si>
    <t xml:space="preserve">Новоисетская сельская администрация </t>
  </si>
  <si>
    <t>Итого по Бродовской сельской администрации</t>
  </si>
  <si>
    <t xml:space="preserve">Бродовская сельская администрация </t>
  </si>
  <si>
    <t>Итого по Позарихинской сельской администрации</t>
  </si>
  <si>
    <t xml:space="preserve">Позарихинская сельская администрация </t>
  </si>
  <si>
    <t>Итого по Покровской сельской администрации</t>
  </si>
  <si>
    <t xml:space="preserve">Покровская сельская администрация </t>
  </si>
  <si>
    <t>Итого по Барабановской сельской администрации</t>
  </si>
  <si>
    <t xml:space="preserve">Барабановская сельская администрация </t>
  </si>
  <si>
    <t>Итого по Горноисетской сельской администрации</t>
  </si>
  <si>
    <t xml:space="preserve">Горноисетская сельская администрация </t>
  </si>
  <si>
    <t>Итого по Кисловской сельской администрации</t>
  </si>
  <si>
    <t>Кисловская сельская администрация</t>
  </si>
  <si>
    <t>Итого по Клевакинской сельской администрации</t>
  </si>
  <si>
    <t xml:space="preserve">Клевакинская сельская администрация </t>
  </si>
  <si>
    <t>Итого по Колчеданской сельской администрации</t>
  </si>
  <si>
    <t xml:space="preserve">Колчеданская сельская администрация </t>
  </si>
  <si>
    <t>№ паспорта автомобильной дороги</t>
  </si>
  <si>
    <t>Итого по Маминской сельской администрации</t>
  </si>
  <si>
    <t>Маминская сельская администрация</t>
  </si>
  <si>
    <t xml:space="preserve">Окуловская сельская администрация </t>
  </si>
  <si>
    <t>Итого по Окуловской сельской администрации</t>
  </si>
  <si>
    <t>Итого по Рыбниковской сельской администрации</t>
  </si>
  <si>
    <t>Итого по Сипавской сельской администрации</t>
  </si>
  <si>
    <t xml:space="preserve">Сипавская сельская администрация </t>
  </si>
  <si>
    <t>Итого по Сосновской сельской администрации</t>
  </si>
  <si>
    <t xml:space="preserve">Сосновская сельская администрация </t>
  </si>
  <si>
    <t>Итого по Черемховской сельской администрации</t>
  </si>
  <si>
    <t>Черемховская сельская администрация</t>
  </si>
  <si>
    <t>Итого по Муниципальному образованию "Каменский городской округ</t>
  </si>
  <si>
    <t xml:space="preserve">Рыбниковская сельская администрация </t>
  </si>
  <si>
    <t>−</t>
  </si>
  <si>
    <t>0000354</t>
  </si>
  <si>
    <t>0002245</t>
  </si>
  <si>
    <t>0002253</t>
  </si>
  <si>
    <t>0002244</t>
  </si>
  <si>
    <t>0000702</t>
  </si>
  <si>
    <t>0002247</t>
  </si>
  <si>
    <t>0002248</t>
  </si>
  <si>
    <t>0002251</t>
  </si>
  <si>
    <t>0002249</t>
  </si>
  <si>
    <t>0002252</t>
  </si>
  <si>
    <t>0002259</t>
  </si>
  <si>
    <t>0007415</t>
  </si>
  <si>
    <t>0003724</t>
  </si>
  <si>
    <t>0007453</t>
  </si>
  <si>
    <t>Переулок между ул. Ворошилова и ул. Ленина</t>
  </si>
  <si>
    <t>0000761</t>
  </si>
  <si>
    <t>Переулок между ул. Ворошилова и ул. Юбилейная</t>
  </si>
  <si>
    <t>0000967</t>
  </si>
  <si>
    <t>Связь внутри нас. пункта</t>
  </si>
  <si>
    <t>Связь внутри нас. Пункта</t>
  </si>
  <si>
    <t>0002715</t>
  </si>
  <si>
    <t>0002716</t>
  </si>
  <si>
    <t>0002718</t>
  </si>
  <si>
    <t>0002488</t>
  </si>
  <si>
    <t>0002489</t>
  </si>
  <si>
    <t>0002490</t>
  </si>
  <si>
    <t>Внутриквартальный переулок №1</t>
  </si>
  <si>
    <t>Внутриквартальный переулок №2</t>
  </si>
  <si>
    <t>Внутриквартальный переулок №3</t>
  </si>
  <si>
    <t>Внутриквартальный переулок №4</t>
  </si>
  <si>
    <t>0002491</t>
  </si>
  <si>
    <t>0002492</t>
  </si>
  <si>
    <t>0002493</t>
  </si>
  <si>
    <t>0002502</t>
  </si>
  <si>
    <t>0002506</t>
  </si>
  <si>
    <t>0002507</t>
  </si>
  <si>
    <t>0002508</t>
  </si>
  <si>
    <t>0002509</t>
  </si>
  <si>
    <t>0002499</t>
  </si>
  <si>
    <t>0002495</t>
  </si>
  <si>
    <t>0002498</t>
  </si>
  <si>
    <t>ул.Кирова</t>
  </si>
  <si>
    <t>переулок между ул. Кирова и ул. Мира</t>
  </si>
  <si>
    <t>переулок между ул. Кирова и ул. Ленина</t>
  </si>
  <si>
    <t>0002474</t>
  </si>
  <si>
    <t>0002475</t>
  </si>
  <si>
    <t>0002476</t>
  </si>
  <si>
    <t>0002481</t>
  </si>
  <si>
    <t>0002482</t>
  </si>
  <si>
    <t>0002483</t>
  </si>
  <si>
    <t>0002478</t>
  </si>
  <si>
    <t>0002479</t>
  </si>
  <si>
    <t>0002477</t>
  </si>
  <si>
    <t>0002480</t>
  </si>
  <si>
    <t>0002473</t>
  </si>
  <si>
    <t>переулок между ул. Комсомольская - ул. Центральная</t>
  </si>
  <si>
    <t>переулок между ул. Комсомольская - ул. Красных Орлов</t>
  </si>
  <si>
    <t>0002484</t>
  </si>
  <si>
    <t>переулок между ул. Новая - ул. Центральная</t>
  </si>
  <si>
    <t>0002485</t>
  </si>
  <si>
    <t>переулок между ул. Чапаева - ул. Ленина</t>
  </si>
  <si>
    <t>0002486</t>
  </si>
  <si>
    <t>переулок между ул. Чапаева - ул. Красных Орлов</t>
  </si>
  <si>
    <t>0002487</t>
  </si>
  <si>
    <t>участок 1 0002500</t>
  </si>
  <si>
    <t>участок 2 0002510</t>
  </si>
  <si>
    <t>участок 3 0002503</t>
  </si>
  <si>
    <t>участок 4 0002501</t>
  </si>
  <si>
    <t>участок 1 0002504</t>
  </si>
  <si>
    <t>участок 2 0002505</t>
  </si>
  <si>
    <t>участок 1 0002496</t>
  </si>
  <si>
    <t>участок 2 0002497</t>
  </si>
  <si>
    <t>0000888</t>
  </si>
  <si>
    <t>0000001</t>
  </si>
  <si>
    <t>часть 1 0000888</t>
  </si>
  <si>
    <t>часть 2 0000888</t>
  </si>
  <si>
    <t>00008015</t>
  </si>
  <si>
    <t>0000977</t>
  </si>
  <si>
    <t>0000808</t>
  </si>
  <si>
    <t>0000820</t>
  </si>
  <si>
    <t>0000816</t>
  </si>
  <si>
    <t>0000817</t>
  </si>
  <si>
    <t>0000819</t>
  </si>
  <si>
    <t>0000818</t>
  </si>
  <si>
    <t>0000810</t>
  </si>
  <si>
    <t>0000814</t>
  </si>
  <si>
    <t>0002215</t>
  </si>
  <si>
    <t>0002216</t>
  </si>
  <si>
    <t>0153454</t>
  </si>
  <si>
    <t>0000804</t>
  </si>
  <si>
    <t>Связь между нас. Пунктами</t>
  </si>
  <si>
    <t>0000966</t>
  </si>
  <si>
    <t>0000805</t>
  </si>
  <si>
    <t>0002236</t>
  </si>
  <si>
    <t>0002233</t>
  </si>
  <si>
    <t>0002235</t>
  </si>
  <si>
    <t>0002231</t>
  </si>
  <si>
    <t>0002238</t>
  </si>
  <si>
    <t>0002225</t>
  </si>
  <si>
    <t>0002232</t>
  </si>
  <si>
    <t>0002226</t>
  </si>
  <si>
    <t>0002227</t>
  </si>
  <si>
    <t>0002230</t>
  </si>
  <si>
    <t>0002241</t>
  </si>
  <si>
    <t>0002239</t>
  </si>
  <si>
    <t>0002217</t>
  </si>
  <si>
    <t>0002218</t>
  </si>
  <si>
    <t>участок 2  0000701</t>
  </si>
  <si>
    <t xml:space="preserve">участок 1 0000700            </t>
  </si>
  <si>
    <t xml:space="preserve">участок 1 0000703 </t>
  </si>
  <si>
    <t>участок 2 0000704</t>
  </si>
  <si>
    <t xml:space="preserve">участок 1 0002257 </t>
  </si>
  <si>
    <t>участок 2 0002258</t>
  </si>
  <si>
    <t>участок 1 0002255</t>
  </si>
  <si>
    <t>участок 2  0002256</t>
  </si>
  <si>
    <t xml:space="preserve">участок 1 0002260 </t>
  </si>
  <si>
    <t>участок 1 002228</t>
  </si>
  <si>
    <t>участок 2 0002229</t>
  </si>
  <si>
    <t>0002610</t>
  </si>
  <si>
    <t>0002631</t>
  </si>
  <si>
    <t>0002632</t>
  </si>
  <si>
    <t>0002628</t>
  </si>
  <si>
    <t>0002629</t>
  </si>
  <si>
    <t>0002601</t>
  </si>
  <si>
    <t>0002602</t>
  </si>
  <si>
    <t>0002604</t>
  </si>
  <si>
    <t>0002608</t>
  </si>
  <si>
    <t>0002627</t>
  </si>
  <si>
    <t>0002635</t>
  </si>
  <si>
    <t>участок 1 002609</t>
  </si>
  <si>
    <t>участок 2 0002611</t>
  </si>
  <si>
    <t>участок 3 0002612</t>
  </si>
  <si>
    <t>0002633</t>
  </si>
  <si>
    <t>0002626</t>
  </si>
  <si>
    <t>0002613</t>
  </si>
  <si>
    <t>0002615</t>
  </si>
  <si>
    <t>0002614</t>
  </si>
  <si>
    <t>0002630</t>
  </si>
  <si>
    <t>0002623</t>
  </si>
  <si>
    <t>0002624</t>
  </si>
  <si>
    <t>0002625</t>
  </si>
  <si>
    <t>0002622</t>
  </si>
  <si>
    <t>0002636</t>
  </si>
  <si>
    <t>0002639</t>
  </si>
  <si>
    <t>0002640</t>
  </si>
  <si>
    <t>0002638</t>
  </si>
  <si>
    <t>участок 1 0002603</t>
  </si>
  <si>
    <t>участок 2 0002605</t>
  </si>
  <si>
    <t>участок 3 0002606</t>
  </si>
  <si>
    <t>участок 4 0002607</t>
  </si>
  <si>
    <t>0002590</t>
  </si>
  <si>
    <t>0002591</t>
  </si>
  <si>
    <t>0002545</t>
  </si>
  <si>
    <t>0002546</t>
  </si>
  <si>
    <t>0002540</t>
  </si>
  <si>
    <t>0002539</t>
  </si>
  <si>
    <t>0002551</t>
  </si>
  <si>
    <t>0002552</t>
  </si>
  <si>
    <t>0002549</t>
  </si>
  <si>
    <t>0002550</t>
  </si>
  <si>
    <t>0002543</t>
  </si>
  <si>
    <t>0002544</t>
  </si>
  <si>
    <t>0002532</t>
  </si>
  <si>
    <t>0002533</t>
  </si>
  <si>
    <t>0002534</t>
  </si>
  <si>
    <t>0002531</t>
  </si>
  <si>
    <t>0002530</t>
  </si>
  <si>
    <t>0002587</t>
  </si>
  <si>
    <t>0002588</t>
  </si>
  <si>
    <t>0002589</t>
  </si>
  <si>
    <t>0002536</t>
  </si>
  <si>
    <t>0002537</t>
  </si>
  <si>
    <t>0002538</t>
  </si>
  <si>
    <t>0002535</t>
  </si>
  <si>
    <t>0001559</t>
  </si>
  <si>
    <t>участок 1 0000602</t>
  </si>
  <si>
    <t>участок 2 0000604</t>
  </si>
  <si>
    <t>участок 3 0000604</t>
  </si>
  <si>
    <t>участок 4 0000604</t>
  </si>
  <si>
    <t>0000602</t>
  </si>
  <si>
    <t>0000600</t>
  </si>
  <si>
    <t>участок 1 0006754</t>
  </si>
  <si>
    <t>участок 2 0007641</t>
  </si>
  <si>
    <t>участок 3 0007641</t>
  </si>
  <si>
    <t>участок 1 0000604</t>
  </si>
  <si>
    <t>участок 5 0000604</t>
  </si>
  <si>
    <t>0000748</t>
  </si>
  <si>
    <t>0000601</t>
  </si>
  <si>
    <t>0007654</t>
  </si>
  <si>
    <t>0001555</t>
  </si>
  <si>
    <t>0001556</t>
  </si>
  <si>
    <t>0001557</t>
  </si>
  <si>
    <t>0001558</t>
  </si>
  <si>
    <t>0001560</t>
  </si>
  <si>
    <t>0001563</t>
  </si>
  <si>
    <t>участок 1 0001561</t>
  </si>
  <si>
    <t>участок 2 0001562</t>
  </si>
  <si>
    <t>участок 3 0001564</t>
  </si>
  <si>
    <t>участок 1 0001566</t>
  </si>
  <si>
    <t>участок 2 0001567</t>
  </si>
  <si>
    <t>участок 3 0001569</t>
  </si>
  <si>
    <t>0001568</t>
  </si>
  <si>
    <t>участок 1 0001570</t>
  </si>
  <si>
    <t>участок 2 0001571</t>
  </si>
  <si>
    <t>Связь между нас. Пункта</t>
  </si>
  <si>
    <t>участок 1 0001577</t>
  </si>
  <si>
    <t>участок 2 0001578</t>
  </si>
  <si>
    <t>0001581</t>
  </si>
  <si>
    <t>0001582</t>
  </si>
  <si>
    <t>0001583</t>
  </si>
  <si>
    <t>0001576</t>
  </si>
  <si>
    <t>0001579</t>
  </si>
  <si>
    <t>0001580</t>
  </si>
  <si>
    <t>0001578</t>
  </si>
  <si>
    <t>0002222</t>
  </si>
  <si>
    <t>участок 1 0002221</t>
  </si>
  <si>
    <t>участок 2 0002224</t>
  </si>
  <si>
    <t>0002219</t>
  </si>
  <si>
    <t xml:space="preserve">автодорога от п. Горный до д. Перебор </t>
  </si>
  <si>
    <t>0002223</t>
  </si>
  <si>
    <t>0002224</t>
  </si>
  <si>
    <t>1020545</t>
  </si>
  <si>
    <t>0001585</t>
  </si>
  <si>
    <t>0001586</t>
  </si>
  <si>
    <t>0001584</t>
  </si>
  <si>
    <t>участок 1 0001573</t>
  </si>
  <si>
    <t>участок 2 0001574</t>
  </si>
  <si>
    <t>0001575</t>
  </si>
  <si>
    <t>0001572</t>
  </si>
  <si>
    <t>0734233</t>
  </si>
  <si>
    <t>0734234</t>
  </si>
  <si>
    <t>участок 1 0734231</t>
  </si>
  <si>
    <t>участок 2 0734232</t>
  </si>
  <si>
    <t>0000788</t>
  </si>
  <si>
    <t>0000793</t>
  </si>
  <si>
    <t>0000792</t>
  </si>
  <si>
    <t>0000790</t>
  </si>
  <si>
    <t>0000787</t>
  </si>
  <si>
    <t>0000796</t>
  </si>
  <si>
    <t>0000798</t>
  </si>
  <si>
    <t>участок 1 0000797</t>
  </si>
  <si>
    <t>участок 2 0000799</t>
  </si>
  <si>
    <t>участок 1 0000794</t>
  </si>
  <si>
    <t>участок 2 0000795</t>
  </si>
  <si>
    <t>0002114</t>
  </si>
  <si>
    <t>0002115</t>
  </si>
  <si>
    <t>0002118</t>
  </si>
  <si>
    <t>0002119</t>
  </si>
  <si>
    <t>0002127</t>
  </si>
  <si>
    <t>0002128</t>
  </si>
  <si>
    <t>0002120</t>
  </si>
  <si>
    <t>0002121</t>
  </si>
  <si>
    <t>0002122</t>
  </si>
  <si>
    <t>0002123</t>
  </si>
  <si>
    <t>0002124</t>
  </si>
  <si>
    <t>0002125</t>
  </si>
  <si>
    <t>0002126</t>
  </si>
  <si>
    <t>0002098</t>
  </si>
  <si>
    <t>0002107</t>
  </si>
  <si>
    <t>0002108</t>
  </si>
  <si>
    <t>0002109</t>
  </si>
  <si>
    <t>0002110</t>
  </si>
  <si>
    <t>0002113</t>
  </si>
  <si>
    <t>0002104</t>
  </si>
  <si>
    <t>0002105</t>
  </si>
  <si>
    <t>0002099</t>
  </si>
  <si>
    <t>0002100</t>
  </si>
  <si>
    <t>0002101</t>
  </si>
  <si>
    <t>0002102</t>
  </si>
  <si>
    <t>0002103</t>
  </si>
  <si>
    <t>0002112</t>
  </si>
  <si>
    <t xml:space="preserve">ул. Набережная </t>
  </si>
  <si>
    <t>0002111</t>
  </si>
  <si>
    <t>0002106</t>
  </si>
  <si>
    <t>0002095</t>
  </si>
  <si>
    <t>0002096</t>
  </si>
  <si>
    <t>0002097</t>
  </si>
  <si>
    <t>заезд №1</t>
  </si>
  <si>
    <t>0002093</t>
  </si>
  <si>
    <t>0002129</t>
  </si>
  <si>
    <t>0002133</t>
  </si>
  <si>
    <t>0002135</t>
  </si>
  <si>
    <t>участок 1 0002130</t>
  </si>
  <si>
    <t>участок 2 0002131</t>
  </si>
  <si>
    <t>участок 1 0002134</t>
  </si>
  <si>
    <t>участок 2 0002136</t>
  </si>
  <si>
    <t>участок 1 0002137</t>
  </si>
  <si>
    <t>участок 2 0002138</t>
  </si>
  <si>
    <t>участок 3 0002139</t>
  </si>
  <si>
    <t>участок 4 0002140</t>
  </si>
  <si>
    <t>участок 5 0002141</t>
  </si>
  <si>
    <t>участок 6 0002142</t>
  </si>
  <si>
    <t>участок 7 0002143</t>
  </si>
  <si>
    <t>участок 8 0002144</t>
  </si>
  <si>
    <t>0002145</t>
  </si>
  <si>
    <t>участок 1 0002146</t>
  </si>
  <si>
    <t>участок 2 0002147</t>
  </si>
  <si>
    <t>0002166</t>
  </si>
  <si>
    <t>0002167</t>
  </si>
  <si>
    <t>0002148</t>
  </si>
  <si>
    <t>участок 1 0002149</t>
  </si>
  <si>
    <t>участок 2 0002150</t>
  </si>
  <si>
    <t>участок 1 0002151</t>
  </si>
  <si>
    <t>участок 2 0002152</t>
  </si>
  <si>
    <t>участок 3 0002153</t>
  </si>
  <si>
    <t>участок 4 0002154</t>
  </si>
  <si>
    <t>ул. Горная</t>
  </si>
  <si>
    <t>0002168</t>
  </si>
  <si>
    <t>ул. Станционная</t>
  </si>
  <si>
    <t>0002169</t>
  </si>
  <si>
    <t>0002155</t>
  </si>
  <si>
    <t>0002165</t>
  </si>
  <si>
    <t>0002163</t>
  </si>
  <si>
    <t>0002162</t>
  </si>
  <si>
    <t>участок 1 0002158</t>
  </si>
  <si>
    <t>участок 2 0002159</t>
  </si>
  <si>
    <t>участок 3 0002160</t>
  </si>
  <si>
    <t>0002161</t>
  </si>
  <si>
    <t>0002164</t>
  </si>
  <si>
    <t>автодорога от п./л. «Колосок» до автодороги «г. Сысерть – д. Часовая»</t>
  </si>
  <si>
    <t>0001589</t>
  </si>
  <si>
    <t>0000947</t>
  </si>
  <si>
    <t>0000945</t>
  </si>
  <si>
    <t>0000946</t>
  </si>
  <si>
    <t>0000944</t>
  </si>
  <si>
    <t>участок 2 0000949</t>
  </si>
  <si>
    <t>участок 1 0000948</t>
  </si>
  <si>
    <t>0000950</t>
  </si>
  <si>
    <t>0000925</t>
  </si>
  <si>
    <t>0000927</t>
  </si>
  <si>
    <t>0000928</t>
  </si>
  <si>
    <t>0000926</t>
  </si>
  <si>
    <t>0000923</t>
  </si>
  <si>
    <t>0000924</t>
  </si>
  <si>
    <t>0000930</t>
  </si>
  <si>
    <t>0000929</t>
  </si>
  <si>
    <t>участок 1 0000938</t>
  </si>
  <si>
    <t>участок 2 0000940</t>
  </si>
  <si>
    <t>0000939</t>
  </si>
  <si>
    <t>0000937</t>
  </si>
  <si>
    <t>0000941</t>
  </si>
  <si>
    <t>0000932</t>
  </si>
  <si>
    <t>0000934</t>
  </si>
  <si>
    <t>0009655</t>
  </si>
  <si>
    <t>0009321</t>
  </si>
  <si>
    <t>автодорога от с. Пирогова до д. Крайчикова</t>
  </si>
  <si>
    <t>0002684</t>
  </si>
  <si>
    <t>0002676</t>
  </si>
  <si>
    <t>0002677</t>
  </si>
  <si>
    <t>0002680</t>
  </si>
  <si>
    <t>участок 1 0002679</t>
  </si>
  <si>
    <t>участок 2 0002681</t>
  </si>
  <si>
    <t>участок 3 0002682</t>
  </si>
  <si>
    <t>участок 4 0002683</t>
  </si>
  <si>
    <t>0002678</t>
  </si>
  <si>
    <t>0002659</t>
  </si>
  <si>
    <t>0002658</t>
  </si>
  <si>
    <t>0002666</t>
  </si>
  <si>
    <t>участок 1 0002657</t>
  </si>
  <si>
    <t>участок 2 0002660</t>
  </si>
  <si>
    <t>участок 1 0002662</t>
  </si>
  <si>
    <t>участок 2 0002664</t>
  </si>
  <si>
    <t>0002656</t>
  </si>
  <si>
    <t>0002661</t>
  </si>
  <si>
    <t>участок 1 0002665</t>
  </si>
  <si>
    <t>участок 2 0002667</t>
  </si>
  <si>
    <t>0002690</t>
  </si>
  <si>
    <t>0002691</t>
  </si>
  <si>
    <t>0002687</t>
  </si>
  <si>
    <t>0002688</t>
  </si>
  <si>
    <t>0002689</t>
  </si>
  <si>
    <t>0002692</t>
  </si>
  <si>
    <t>участок 1 0002736</t>
  </si>
  <si>
    <t>участок 2 0002737</t>
  </si>
  <si>
    <t>0002738</t>
  </si>
  <si>
    <t>0002739</t>
  </si>
  <si>
    <t>участок 1 0002702</t>
  </si>
  <si>
    <t>участок 2 0002703</t>
  </si>
  <si>
    <t>участок 1 0002694</t>
  </si>
  <si>
    <t>участок 2 0002695</t>
  </si>
  <si>
    <t>участок 1 0002697</t>
  </si>
  <si>
    <t>участок 3 0002696</t>
  </si>
  <si>
    <t>участок 2 0002698</t>
  </si>
  <si>
    <t>0002700</t>
  </si>
  <si>
    <t>0002701</t>
  </si>
  <si>
    <t>0002704</t>
  </si>
  <si>
    <t>участок 1 0002705</t>
  </si>
  <si>
    <t>участок 2 0002712</t>
  </si>
  <si>
    <t>участок 1 0002707</t>
  </si>
  <si>
    <t>участок 2 0002710</t>
  </si>
  <si>
    <t>0002711</t>
  </si>
  <si>
    <t>участок 1 0002713</t>
  </si>
  <si>
    <t>участок 2 0002713</t>
  </si>
  <si>
    <t>0002669</t>
  </si>
  <si>
    <t>0002670</t>
  </si>
  <si>
    <t>0002673</t>
  </si>
  <si>
    <t>0002671</t>
  </si>
  <si>
    <t>0002672</t>
  </si>
  <si>
    <t>0002644</t>
  </si>
  <si>
    <t>0002645</t>
  </si>
  <si>
    <t>0002646</t>
  </si>
  <si>
    <t>0002641</t>
  </si>
  <si>
    <t>участок 1 0002642</t>
  </si>
  <si>
    <t>участок 2 0002643</t>
  </si>
  <si>
    <t>0002648</t>
  </si>
  <si>
    <t>0002654</t>
  </si>
  <si>
    <t>0002652</t>
  </si>
  <si>
    <t>участок 1 0002649</t>
  </si>
  <si>
    <t>участок 2 0002650</t>
  </si>
  <si>
    <t>0002647</t>
  </si>
  <si>
    <t>0002651</t>
  </si>
  <si>
    <t>участок 1 0002653</t>
  </si>
  <si>
    <t>участок 2 0002655</t>
  </si>
  <si>
    <t>0000999</t>
  </si>
  <si>
    <t>0000903</t>
  </si>
  <si>
    <t>0000904</t>
  </si>
  <si>
    <t>0007944</t>
  </si>
  <si>
    <t>0000906</t>
  </si>
  <si>
    <t>0000918</t>
  </si>
  <si>
    <t>0000919</t>
  </si>
  <si>
    <t>0003841</t>
  </si>
  <si>
    <t>0000987</t>
  </si>
  <si>
    <t>0007674</t>
  </si>
  <si>
    <t>0000917</t>
  </si>
  <si>
    <t>0007435</t>
  </si>
  <si>
    <t>0000920</t>
  </si>
  <si>
    <t>0000921</t>
  </si>
  <si>
    <t>0000912</t>
  </si>
  <si>
    <t>0000900</t>
  </si>
  <si>
    <t>0000901</t>
  </si>
  <si>
    <t>0002725</t>
  </si>
  <si>
    <t>0002727</t>
  </si>
  <si>
    <t>0002728</t>
  </si>
  <si>
    <t>0002723</t>
  </si>
  <si>
    <t>0002726</t>
  </si>
  <si>
    <t>0002732</t>
  </si>
  <si>
    <t>0002733</t>
  </si>
  <si>
    <t>0002742</t>
  </si>
  <si>
    <t>0746874</t>
  </si>
  <si>
    <t>0093435</t>
  </si>
  <si>
    <t>0078641</t>
  </si>
  <si>
    <t>переулок от ул. Свердлова до ул. Чапаева</t>
  </si>
  <si>
    <t>1234113</t>
  </si>
  <si>
    <t>0000778</t>
  </si>
  <si>
    <t>0000779</t>
  </si>
  <si>
    <t>0000780</t>
  </si>
  <si>
    <t>0000767</t>
  </si>
  <si>
    <t>0000768</t>
  </si>
  <si>
    <t>0000870</t>
  </si>
  <si>
    <t>0000770</t>
  </si>
  <si>
    <t>0000771</t>
  </si>
  <si>
    <t>0000772</t>
  </si>
  <si>
    <t>участок 1 0002586</t>
  </si>
  <si>
    <t>участок 2 0002596</t>
  </si>
  <si>
    <t>0002585</t>
  </si>
  <si>
    <t>0002598</t>
  </si>
  <si>
    <t>0002599</t>
  </si>
  <si>
    <t>0002580</t>
  </si>
  <si>
    <t>участок 1 0002581</t>
  </si>
  <si>
    <t>участок 2 0002582</t>
  </si>
  <si>
    <t>участок 1 0002583</t>
  </si>
  <si>
    <t>участок 2 0002584</t>
  </si>
  <si>
    <t>0002595</t>
  </si>
  <si>
    <t>0002594</t>
  </si>
  <si>
    <t>0002593</t>
  </si>
  <si>
    <t>участок 3 0002597</t>
  </si>
  <si>
    <t>участок 1 0002617</t>
  </si>
  <si>
    <t>участок 2 0002618</t>
  </si>
  <si>
    <t>участок 1 0002619</t>
  </si>
  <si>
    <t>участок 2 0002620</t>
  </si>
  <si>
    <t>0002616</t>
  </si>
  <si>
    <t>0002621</t>
  </si>
  <si>
    <t>0002264</t>
  </si>
  <si>
    <t>0002263</t>
  </si>
  <si>
    <t>0002714</t>
  </si>
  <si>
    <t>0002262</t>
  </si>
  <si>
    <t>0002265</t>
  </si>
  <si>
    <t>0003804</t>
  </si>
  <si>
    <t>0003805</t>
  </si>
  <si>
    <t>0003807</t>
  </si>
  <si>
    <t>0003808</t>
  </si>
  <si>
    <t>0002541</t>
  </si>
  <si>
    <t>0003809</t>
  </si>
  <si>
    <t>0003810</t>
  </si>
  <si>
    <t>0003811</t>
  </si>
  <si>
    <t>0003812</t>
  </si>
  <si>
    <t>0003813</t>
  </si>
  <si>
    <t>0003814</t>
  </si>
  <si>
    <t>0003815</t>
  </si>
  <si>
    <t>0002713</t>
  </si>
  <si>
    <t>0002735</t>
  </si>
  <si>
    <t>0000907</t>
  </si>
  <si>
    <t>0000781</t>
  </si>
  <si>
    <t>0002734</t>
  </si>
  <si>
    <t>0002731</t>
  </si>
  <si>
    <t>0002730</t>
  </si>
  <si>
    <t>0002722</t>
  </si>
  <si>
    <t>0002721</t>
  </si>
  <si>
    <t>0002740</t>
  </si>
  <si>
    <t>0002741</t>
  </si>
  <si>
    <t>0003816</t>
  </si>
  <si>
    <t>0000952</t>
  </si>
  <si>
    <t>№ свидетельства о праве собственности</t>
  </si>
  <si>
    <t>автомобильная дорога "г. Каменск-Уральский - д. Кремлевка"</t>
  </si>
  <si>
    <t>автомобильная дорога "д. Кремлевка - Садоводческое товарищество"</t>
  </si>
  <si>
    <t>66 АЕ 609240</t>
  </si>
  <si>
    <t>66АЕ609448</t>
  </si>
  <si>
    <t>участок 1 66АЕ609364</t>
  </si>
  <si>
    <t>участок 2 66АЕ609234</t>
  </si>
  <si>
    <t>автомобильная дорога "д. Щербакова - д. Ключи</t>
  </si>
  <si>
    <t>участок 1 66АЕ609446</t>
  </si>
  <si>
    <t>участок 2 66АЕ609235</t>
  </si>
  <si>
    <t>участок 3 66АЕ609447</t>
  </si>
  <si>
    <t>участок 4 66АЕ609358</t>
  </si>
  <si>
    <t xml:space="preserve">участок 1 66АЕ609236 </t>
  </si>
  <si>
    <t>участок 2 66АЕ609452</t>
  </si>
  <si>
    <t>66АЕ519288</t>
  </si>
  <si>
    <t>участок 1 66АЕ519291</t>
  </si>
  <si>
    <t>участок 2 66АЕ519357</t>
  </si>
  <si>
    <t>участок 3 66АЕ519361</t>
  </si>
  <si>
    <t>участок 4 66АЕ519362</t>
  </si>
  <si>
    <t>автомобильная дорога "с. Позариха - д. Мазуля</t>
  </si>
  <si>
    <t>учаток 1 66АЕ519292</t>
  </si>
  <si>
    <t>учаток 2 66АЕ519290</t>
  </si>
  <si>
    <t>учаток 3 66АЕ519289</t>
  </si>
  <si>
    <t>автодорога "с. Барабановское - д. Гашенева - д. Комарова - д. Черемисская"</t>
  </si>
  <si>
    <t>участок 1 66АЕ519299</t>
  </si>
  <si>
    <t>участок 2 66АЕ519301</t>
  </si>
  <si>
    <t>участок 3 66АЕ519298</t>
  </si>
  <si>
    <t>участок 4 66АЕ519297</t>
  </si>
  <si>
    <t>участок 5 66АЕ519302</t>
  </si>
  <si>
    <t>участок 6 66АЕ519304</t>
  </si>
  <si>
    <t>участок 7 66АЕ519296</t>
  </si>
  <si>
    <t>автомобильная дорога "Подъезд к с. Смолинское"</t>
  </si>
  <si>
    <t>66АЕ609367</t>
  </si>
  <si>
    <t>участок 1 66АЕ827092</t>
  </si>
  <si>
    <t>участок 2 66АЕ827030</t>
  </si>
  <si>
    <t>участок 1 66АЕ609233</t>
  </si>
  <si>
    <t>участок 2 66АЕ609238</t>
  </si>
  <si>
    <t>участок 1 66АЕ609237</t>
  </si>
  <si>
    <t>участок 2 66АЕ609241</t>
  </si>
  <si>
    <t>66АЕ609453</t>
  </si>
  <si>
    <t>заезд центральный от автомобильной дороги "г. Каменск-Уральский - с. Клевакинское"</t>
  </si>
  <si>
    <t>66АЕ609365</t>
  </si>
  <si>
    <t>участок 1 66АЕ609363</t>
  </si>
  <si>
    <t>участок 2 66АЕ609444</t>
  </si>
  <si>
    <t>участок 1 66АЕ609359</t>
  </si>
  <si>
    <t>участок 2 66АЕ609362</t>
  </si>
  <si>
    <t>участок 3 66АЕ609239</t>
  </si>
  <si>
    <t>участок 4 66АЕ609361</t>
  </si>
  <si>
    <t>участок 5 66АЕ609360</t>
  </si>
  <si>
    <t>автодорога "с. Колчедан - д. Соколова - а/д Южный обход г. Каменска-Уральского"</t>
  </si>
  <si>
    <t>66АЕ609451</t>
  </si>
  <si>
    <t>участок 1 66АЕ320015</t>
  </si>
  <si>
    <t>участок 2 66АЕ320013</t>
  </si>
  <si>
    <t>участок 3 66АЕ519293</t>
  </si>
  <si>
    <t>участок 4 66АЕ519295</t>
  </si>
  <si>
    <t>автомобильная дорога "д. Окулова - д. Потаскуево"</t>
  </si>
  <si>
    <t>Участок 1 66АЕ519294</t>
  </si>
  <si>
    <t>Участок 2 66АЕ519300</t>
  </si>
  <si>
    <t>Участок 3 66АЕ519303</t>
  </si>
  <si>
    <t>автомобильная дорога "с. Рыбниковская - д. Шаблиш"  до границы Каменского городского округа Свердловской области</t>
  </si>
  <si>
    <t>участок 1 66АЕ609445</t>
  </si>
  <si>
    <t>участок 2 66АЕ609449</t>
  </si>
  <si>
    <t>участок 1 66АЕ519287</t>
  </si>
  <si>
    <t>участок 2 66АЕ519364</t>
  </si>
  <si>
    <t>участок 3 66АЕ519360</t>
  </si>
  <si>
    <t>автомобильная дорога "с. Сосновское - д. Походилова"</t>
  </si>
  <si>
    <t>участок 1 66АЕ609366</t>
  </si>
  <si>
    <t>участок 2 66АЕ609356</t>
  </si>
  <si>
    <t>участок 1 66АЕ609357</t>
  </si>
  <si>
    <t>участок 2 66АЕ609368</t>
  </si>
  <si>
    <t>автомобильная дорога "Подъезд к д. Походилова от а/д г. Сысерть-д. Часовая"</t>
  </si>
  <si>
    <t>66АЕ609455</t>
  </si>
  <si>
    <t>Из них в муниципальной собственности Каменского городского округа</t>
  </si>
  <si>
    <t>посёлок Солнечный</t>
  </si>
  <si>
    <t>участок 2 0002261</t>
  </si>
  <si>
    <t>Подъезд к кладбищу с. Рыбниковское</t>
  </si>
  <si>
    <t> ул. Грушевая</t>
  </si>
  <si>
    <t> ул. Зеленая</t>
  </si>
  <si>
    <t>ул. Сиреневая</t>
  </si>
  <si>
    <t>ул. Покровская</t>
  </si>
  <si>
    <t>ул. Вишневая</t>
  </si>
  <si>
    <t>ул. Березовая</t>
  </si>
  <si>
    <t>ул. Академика Демидова</t>
  </si>
  <si>
    <t>Центральный проезд в п. Солнечный</t>
  </si>
  <si>
    <t>автомобильная дорога "с. Клевакино - д. Мосино"</t>
  </si>
  <si>
    <t>0019523</t>
  </si>
  <si>
    <t>0019521</t>
  </si>
  <si>
    <t>0019522</t>
  </si>
  <si>
    <t>0019524</t>
  </si>
  <si>
    <t>0019525</t>
  </si>
  <si>
    <t>0019526</t>
  </si>
  <si>
    <t>0019527</t>
  </si>
  <si>
    <t>0019528</t>
  </si>
  <si>
    <t>0019529</t>
  </si>
  <si>
    <t>0019530</t>
  </si>
  <si>
    <t>0019531</t>
  </si>
  <si>
    <t>0019532</t>
  </si>
  <si>
    <t>0019533</t>
  </si>
  <si>
    <t>0019534</t>
  </si>
  <si>
    <t>0019535</t>
  </si>
  <si>
    <t>0019536</t>
  </si>
  <si>
    <t>0019537</t>
  </si>
  <si>
    <t>0019538</t>
  </si>
  <si>
    <t>0019539</t>
  </si>
  <si>
    <t>0019540</t>
  </si>
  <si>
    <t>0019541</t>
  </si>
  <si>
    <t>0019542</t>
  </si>
  <si>
    <t>0000953</t>
  </si>
  <si>
    <t>0000954</t>
  </si>
  <si>
    <t>ул. Кралина</t>
  </si>
  <si>
    <t>0000955</t>
  </si>
  <si>
    <t>0000956</t>
  </si>
  <si>
    <t>ул. Академика Лихачева</t>
  </si>
  <si>
    <t>б/н</t>
  </si>
  <si>
    <t xml:space="preserve">ул. Радужная </t>
  </si>
  <si>
    <t>ул. Весенняя</t>
  </si>
  <si>
    <t>ул. Изумрудная</t>
  </si>
  <si>
    <t>ул. Летняя</t>
  </si>
  <si>
    <t>ул. Бродовская</t>
  </si>
  <si>
    <t>ул. Зеленая Роща</t>
  </si>
  <si>
    <t>ул. Дачная</t>
  </si>
  <si>
    <t>пер. Новый</t>
  </si>
  <si>
    <t>ул. 70 лет Победы</t>
  </si>
  <si>
    <t>Перечень автомобильных дорог общего пользования местного значения муниципального образования «Каменский городской округ»</t>
  </si>
  <si>
    <t>ул. Рассветная</t>
  </si>
  <si>
    <t>ул. Лучезарная</t>
  </si>
  <si>
    <t>Луговая</t>
  </si>
  <si>
    <t>Новая</t>
  </si>
  <si>
    <t>Привольная</t>
  </si>
  <si>
    <t>ул. Сосновая</t>
  </si>
  <si>
    <t>ул. Радужная</t>
  </si>
  <si>
    <t>Б/Н</t>
  </si>
  <si>
    <t>ул. Луговая</t>
  </si>
  <si>
    <t>ст. Перебор</t>
  </si>
  <si>
    <t>Б\Н</t>
  </si>
  <si>
    <t>Утвержден
Постановлением Главы
Каменского городского округа 
№ 1543 от 14.11.2017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</si>
</sst>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0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1"/>
    </xf>
    <xf numFmtId="2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 indent="3"/>
    </xf>
    <xf numFmtId="2" fontId="5" fillId="0" borderId="3" xfId="0" applyNumberFormat="1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3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/>
    <xf numFmtId="0" fontId="2" fillId="0" borderId="3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3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2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3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3"/>
    </xf>
    <xf numFmtId="0" fontId="2" fillId="0" borderId="1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 indent="3"/>
    </xf>
    <xf numFmtId="0" fontId="2" fillId="0" borderId="3" xfId="0" applyFont="1" applyBorder="1" applyAlignment="1">
      <alignment horizontal="left" vertical="center" wrapText="1" indent="3"/>
    </xf>
    <xf numFmtId="0" fontId="2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left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2" fontId="6" fillId="0" borderId="19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2" fontId="6" fillId="0" borderId="23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2" fontId="6" fillId="0" borderId="24" xfId="0" applyNumberFormat="1" applyFont="1" applyBorder="1" applyAlignment="1">
      <alignment horizontal="center" vertical="center"/>
    </xf>
    <xf numFmtId="2" fontId="6" fillId="0" borderId="18" xfId="0" applyNumberFormat="1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6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1273"/>
  <sheetViews>
    <sheetView tabSelected="1" view="pageLayout" zoomScale="120" zoomScaleNormal="100" zoomScalePageLayoutView="120" workbookViewId="0">
      <selection activeCell="D5" sqref="D5"/>
    </sheetView>
  </sheetViews>
  <sheetFormatPr defaultRowHeight="15" x14ac:dyDescent="0.25"/>
  <cols>
    <col min="1" max="1" width="8.140625" customWidth="1"/>
    <col min="2" max="2" width="16.85546875" customWidth="1"/>
    <col min="3" max="3" width="18.5703125" style="113" customWidth="1"/>
    <col min="4" max="4" width="11.85546875" style="113" customWidth="1"/>
    <col min="5" max="6" width="14.140625" customWidth="1"/>
    <col min="7" max="7" width="14.140625" style="16" customWidth="1"/>
  </cols>
  <sheetData>
    <row r="1" spans="1:7" ht="15" customHeight="1" x14ac:dyDescent="0.25">
      <c r="D1" s="114"/>
      <c r="E1" s="298" t="s">
        <v>934</v>
      </c>
      <c r="F1" s="298"/>
      <c r="G1" s="298"/>
    </row>
    <row r="2" spans="1:7" ht="15" customHeight="1" x14ac:dyDescent="0.25">
      <c r="D2" s="114"/>
      <c r="E2" s="298"/>
      <c r="F2" s="298"/>
      <c r="G2" s="298"/>
    </row>
    <row r="3" spans="1:7" ht="15" customHeight="1" x14ac:dyDescent="0.25">
      <c r="D3" s="114"/>
      <c r="E3" s="298"/>
      <c r="F3" s="298"/>
      <c r="G3" s="298"/>
    </row>
    <row r="4" spans="1:7" ht="15" customHeight="1" x14ac:dyDescent="0.25">
      <c r="D4" s="114"/>
      <c r="E4" s="298"/>
      <c r="F4" s="298"/>
      <c r="G4" s="298"/>
    </row>
    <row r="5" spans="1:7" ht="18.75" customHeight="1" x14ac:dyDescent="0.25">
      <c r="D5" s="114"/>
      <c r="E5" s="298"/>
      <c r="F5" s="298"/>
      <c r="G5" s="298"/>
    </row>
    <row r="6" spans="1:7" ht="15" hidden="1" customHeight="1" x14ac:dyDescent="0.25">
      <c r="D6" s="114"/>
      <c r="E6" s="298"/>
      <c r="F6" s="298"/>
      <c r="G6" s="298"/>
    </row>
    <row r="7" spans="1:7" ht="66.75" customHeight="1" x14ac:dyDescent="0.25">
      <c r="A7" s="299" t="s">
        <v>922</v>
      </c>
      <c r="B7" s="299"/>
      <c r="C7" s="299"/>
      <c r="D7" s="299"/>
      <c r="E7" s="299"/>
      <c r="F7" s="299"/>
      <c r="G7" s="299"/>
    </row>
    <row r="8" spans="1:7" ht="51" x14ac:dyDescent="0.25">
      <c r="A8" s="2" t="s">
        <v>12</v>
      </c>
      <c r="B8" s="2" t="s">
        <v>13</v>
      </c>
      <c r="C8" s="112" t="s">
        <v>282</v>
      </c>
      <c r="D8" s="112" t="s">
        <v>14</v>
      </c>
      <c r="E8" s="2" t="s">
        <v>15</v>
      </c>
      <c r="F8" s="50" t="s">
        <v>16</v>
      </c>
      <c r="G8" s="45" t="s">
        <v>799</v>
      </c>
    </row>
    <row r="9" spans="1:7" ht="21" customHeight="1" x14ac:dyDescent="0.25">
      <c r="A9" s="249" t="s">
        <v>263</v>
      </c>
      <c r="B9" s="250"/>
      <c r="C9" s="250"/>
      <c r="D9" s="250"/>
      <c r="E9" s="250"/>
      <c r="F9" s="250"/>
      <c r="G9" s="251"/>
    </row>
    <row r="10" spans="1:7" ht="15" customHeight="1" x14ac:dyDescent="0.25">
      <c r="A10" s="134" t="s">
        <v>17</v>
      </c>
      <c r="B10" s="135"/>
      <c r="C10" s="135"/>
      <c r="D10" s="135"/>
      <c r="E10" s="135"/>
      <c r="F10" s="135"/>
      <c r="G10" s="136"/>
    </row>
    <row r="11" spans="1:7" ht="15" customHeight="1" x14ac:dyDescent="0.25">
      <c r="A11" s="127">
        <v>1</v>
      </c>
      <c r="B11" s="121" t="s">
        <v>0</v>
      </c>
      <c r="C11" s="19" t="s">
        <v>405</v>
      </c>
      <c r="D11" s="106">
        <v>1600</v>
      </c>
      <c r="E11" s="43" t="s">
        <v>1</v>
      </c>
      <c r="F11" s="123" t="s">
        <v>315</v>
      </c>
      <c r="G11" s="125" t="s">
        <v>296</v>
      </c>
    </row>
    <row r="12" spans="1:7" x14ac:dyDescent="0.25">
      <c r="A12" s="127"/>
      <c r="B12" s="121"/>
      <c r="C12" s="19" t="s">
        <v>404</v>
      </c>
      <c r="D12" s="106">
        <v>500</v>
      </c>
      <c r="E12" s="43" t="s">
        <v>1</v>
      </c>
      <c r="F12" s="124"/>
      <c r="G12" s="122"/>
    </row>
    <row r="13" spans="1:7" ht="15" customHeight="1" x14ac:dyDescent="0.25">
      <c r="A13" s="127">
        <v>2</v>
      </c>
      <c r="B13" s="121" t="s">
        <v>2</v>
      </c>
      <c r="C13" s="193" t="s">
        <v>769</v>
      </c>
      <c r="D13" s="126">
        <v>800</v>
      </c>
      <c r="E13" s="122" t="s">
        <v>1</v>
      </c>
      <c r="F13" s="123" t="s">
        <v>315</v>
      </c>
      <c r="G13" s="125" t="s">
        <v>296</v>
      </c>
    </row>
    <row r="14" spans="1:7" x14ac:dyDescent="0.25">
      <c r="A14" s="127"/>
      <c r="B14" s="121"/>
      <c r="C14" s="194"/>
      <c r="D14" s="126"/>
      <c r="E14" s="122"/>
      <c r="F14" s="124"/>
      <c r="G14" s="122"/>
    </row>
    <row r="15" spans="1:7" ht="15" customHeight="1" x14ac:dyDescent="0.25">
      <c r="A15" s="127">
        <v>3</v>
      </c>
      <c r="B15" s="121" t="s">
        <v>3</v>
      </c>
      <c r="C15" s="193" t="s">
        <v>770</v>
      </c>
      <c r="D15" s="126">
        <v>800</v>
      </c>
      <c r="E15" s="122" t="s">
        <v>1</v>
      </c>
      <c r="F15" s="123" t="s">
        <v>315</v>
      </c>
      <c r="G15" s="125" t="s">
        <v>296</v>
      </c>
    </row>
    <row r="16" spans="1:7" x14ac:dyDescent="0.25">
      <c r="A16" s="127"/>
      <c r="B16" s="121"/>
      <c r="C16" s="194"/>
      <c r="D16" s="126"/>
      <c r="E16" s="122"/>
      <c r="F16" s="124"/>
      <c r="G16" s="122"/>
    </row>
    <row r="17" spans="1:7" ht="15" customHeight="1" x14ac:dyDescent="0.25">
      <c r="A17" s="127">
        <v>4</v>
      </c>
      <c r="B17" s="121" t="s">
        <v>4</v>
      </c>
      <c r="C17" s="193" t="s">
        <v>771</v>
      </c>
      <c r="D17" s="126">
        <v>600</v>
      </c>
      <c r="E17" s="122" t="s">
        <v>1</v>
      </c>
      <c r="F17" s="123" t="s">
        <v>315</v>
      </c>
      <c r="G17" s="125" t="s">
        <v>296</v>
      </c>
    </row>
    <row r="18" spans="1:7" x14ac:dyDescent="0.25">
      <c r="A18" s="127"/>
      <c r="B18" s="121"/>
      <c r="C18" s="194"/>
      <c r="D18" s="126"/>
      <c r="E18" s="122"/>
      <c r="F18" s="124"/>
      <c r="G18" s="122"/>
    </row>
    <row r="19" spans="1:7" ht="15" customHeight="1" x14ac:dyDescent="0.25">
      <c r="A19" s="127">
        <v>5</v>
      </c>
      <c r="B19" s="121" t="s">
        <v>5</v>
      </c>
      <c r="C19" s="145" t="s">
        <v>318</v>
      </c>
      <c r="D19" s="126">
        <v>2400</v>
      </c>
      <c r="E19" s="122" t="s">
        <v>1</v>
      </c>
      <c r="F19" s="123" t="s">
        <v>315</v>
      </c>
      <c r="G19" s="125" t="s">
        <v>296</v>
      </c>
    </row>
    <row r="20" spans="1:7" x14ac:dyDescent="0.25">
      <c r="A20" s="127"/>
      <c r="B20" s="121"/>
      <c r="C20" s="147"/>
      <c r="D20" s="126"/>
      <c r="E20" s="122"/>
      <c r="F20" s="124"/>
      <c r="G20" s="122"/>
    </row>
    <row r="21" spans="1:7" ht="15" customHeight="1" x14ac:dyDescent="0.25">
      <c r="A21" s="127">
        <v>6</v>
      </c>
      <c r="B21" s="121" t="s">
        <v>8</v>
      </c>
      <c r="C21" s="193" t="s">
        <v>772</v>
      </c>
      <c r="D21" s="126">
        <v>1200</v>
      </c>
      <c r="E21" s="122" t="s">
        <v>1</v>
      </c>
      <c r="F21" s="123" t="s">
        <v>315</v>
      </c>
      <c r="G21" s="125" t="s">
        <v>296</v>
      </c>
    </row>
    <row r="22" spans="1:7" x14ac:dyDescent="0.25">
      <c r="A22" s="127"/>
      <c r="B22" s="121"/>
      <c r="C22" s="194"/>
      <c r="D22" s="126"/>
      <c r="E22" s="122"/>
      <c r="F22" s="124"/>
      <c r="G22" s="122"/>
    </row>
    <row r="23" spans="1:7" ht="15" customHeight="1" x14ac:dyDescent="0.25">
      <c r="A23" s="127">
        <v>7</v>
      </c>
      <c r="B23" s="121" t="s">
        <v>9</v>
      </c>
      <c r="C23" s="145" t="s">
        <v>317</v>
      </c>
      <c r="D23" s="126">
        <v>1100</v>
      </c>
      <c r="E23" s="122" t="s">
        <v>1</v>
      </c>
      <c r="F23" s="123" t="s">
        <v>315</v>
      </c>
      <c r="G23" s="125" t="s">
        <v>296</v>
      </c>
    </row>
    <row r="24" spans="1:7" x14ac:dyDescent="0.25">
      <c r="A24" s="127"/>
      <c r="B24" s="121"/>
      <c r="C24" s="147"/>
      <c r="D24" s="126"/>
      <c r="E24" s="122"/>
      <c r="F24" s="124"/>
      <c r="G24" s="122"/>
    </row>
    <row r="25" spans="1:7" ht="15" customHeight="1" x14ac:dyDescent="0.25">
      <c r="A25" s="127">
        <v>8</v>
      </c>
      <c r="B25" s="121" t="s">
        <v>10</v>
      </c>
      <c r="C25" s="145" t="s">
        <v>319</v>
      </c>
      <c r="D25" s="126">
        <v>2300</v>
      </c>
      <c r="E25" s="122" t="s">
        <v>1</v>
      </c>
      <c r="F25" s="123" t="s">
        <v>315</v>
      </c>
      <c r="G25" s="125" t="s">
        <v>296</v>
      </c>
    </row>
    <row r="26" spans="1:7" x14ac:dyDescent="0.25">
      <c r="A26" s="127"/>
      <c r="B26" s="121"/>
      <c r="C26" s="147"/>
      <c r="D26" s="126"/>
      <c r="E26" s="122"/>
      <c r="F26" s="124"/>
      <c r="G26" s="122"/>
    </row>
    <row r="27" spans="1:7" ht="15" customHeight="1" x14ac:dyDescent="0.25">
      <c r="A27" s="127">
        <v>9</v>
      </c>
      <c r="B27" s="121" t="s">
        <v>11</v>
      </c>
      <c r="C27" s="193" t="s">
        <v>773</v>
      </c>
      <c r="D27" s="126">
        <v>2000</v>
      </c>
      <c r="E27" s="122" t="s">
        <v>1</v>
      </c>
      <c r="F27" s="123" t="s">
        <v>315</v>
      </c>
      <c r="G27" s="125" t="s">
        <v>296</v>
      </c>
    </row>
    <row r="28" spans="1:7" x14ac:dyDescent="0.25">
      <c r="A28" s="127"/>
      <c r="B28" s="121"/>
      <c r="C28" s="194"/>
      <c r="D28" s="126"/>
      <c r="E28" s="122"/>
      <c r="F28" s="124"/>
      <c r="G28" s="122"/>
    </row>
    <row r="29" spans="1:7" ht="22.5" customHeight="1" x14ac:dyDescent="0.25">
      <c r="A29" s="201" t="s">
        <v>29</v>
      </c>
      <c r="B29" s="202"/>
      <c r="C29" s="203"/>
      <c r="D29" s="111">
        <v>0</v>
      </c>
      <c r="E29" s="2" t="s">
        <v>7</v>
      </c>
      <c r="F29" s="137" t="s">
        <v>296</v>
      </c>
      <c r="G29" s="197"/>
    </row>
    <row r="30" spans="1:7" x14ac:dyDescent="0.25">
      <c r="A30" s="204"/>
      <c r="B30" s="205"/>
      <c r="C30" s="206"/>
      <c r="D30" s="111">
        <f>SUM(D11,D13,D15,D17,D19,D21,D23,D25,D27,D12)</f>
        <v>13300</v>
      </c>
      <c r="E30" s="2" t="s">
        <v>1</v>
      </c>
      <c r="F30" s="198"/>
      <c r="G30" s="199"/>
    </row>
    <row r="31" spans="1:7" ht="15" customHeight="1" x14ac:dyDescent="0.25">
      <c r="A31" s="134" t="s">
        <v>30</v>
      </c>
      <c r="B31" s="135"/>
      <c r="C31" s="135"/>
      <c r="D31" s="135"/>
      <c r="E31" s="135"/>
      <c r="F31" s="135"/>
      <c r="G31" s="136"/>
    </row>
    <row r="32" spans="1:7" x14ac:dyDescent="0.25">
      <c r="A32" s="127">
        <v>1</v>
      </c>
      <c r="B32" s="121" t="s">
        <v>6</v>
      </c>
      <c r="C32" s="145" t="s">
        <v>298</v>
      </c>
      <c r="D32" s="126">
        <v>2000</v>
      </c>
      <c r="E32" s="122" t="s">
        <v>1</v>
      </c>
      <c r="F32" s="123" t="s">
        <v>315</v>
      </c>
      <c r="G32" s="125" t="s">
        <v>296</v>
      </c>
    </row>
    <row r="33" spans="1:7" x14ac:dyDescent="0.25">
      <c r="A33" s="127"/>
      <c r="B33" s="121"/>
      <c r="C33" s="147"/>
      <c r="D33" s="126"/>
      <c r="E33" s="122"/>
      <c r="F33" s="124"/>
      <c r="G33" s="122"/>
    </row>
    <row r="34" spans="1:7" ht="15" customHeight="1" x14ac:dyDescent="0.25">
      <c r="A34" s="127">
        <v>2</v>
      </c>
      <c r="B34" s="121" t="s">
        <v>31</v>
      </c>
      <c r="C34" s="145" t="s">
        <v>299</v>
      </c>
      <c r="D34" s="126">
        <v>3000</v>
      </c>
      <c r="E34" s="122" t="s">
        <v>1</v>
      </c>
      <c r="F34" s="123" t="s">
        <v>315</v>
      </c>
      <c r="G34" s="125" t="s">
        <v>296</v>
      </c>
    </row>
    <row r="35" spans="1:7" x14ac:dyDescent="0.25">
      <c r="A35" s="127"/>
      <c r="B35" s="121"/>
      <c r="C35" s="147"/>
      <c r="D35" s="126"/>
      <c r="E35" s="122"/>
      <c r="F35" s="124"/>
      <c r="G35" s="122"/>
    </row>
    <row r="36" spans="1:7" ht="15" customHeight="1" x14ac:dyDescent="0.25">
      <c r="A36" s="127">
        <v>3</v>
      </c>
      <c r="B36" s="121" t="s">
        <v>32</v>
      </c>
      <c r="C36" s="145" t="s">
        <v>300</v>
      </c>
      <c r="D36" s="126">
        <v>700</v>
      </c>
      <c r="E36" s="122" t="s">
        <v>7</v>
      </c>
      <c r="F36" s="123" t="s">
        <v>315</v>
      </c>
      <c r="G36" s="125" t="s">
        <v>296</v>
      </c>
    </row>
    <row r="37" spans="1:7" x14ac:dyDescent="0.25">
      <c r="A37" s="127"/>
      <c r="B37" s="121"/>
      <c r="C37" s="147"/>
      <c r="D37" s="126"/>
      <c r="E37" s="122"/>
      <c r="F37" s="124"/>
      <c r="G37" s="122"/>
    </row>
    <row r="38" spans="1:7" ht="15" customHeight="1" x14ac:dyDescent="0.25">
      <c r="A38" s="127">
        <v>4</v>
      </c>
      <c r="B38" s="121" t="s">
        <v>33</v>
      </c>
      <c r="C38" s="145" t="s">
        <v>301</v>
      </c>
      <c r="D38" s="126">
        <v>700</v>
      </c>
      <c r="E38" s="122" t="s">
        <v>34</v>
      </c>
      <c r="F38" s="123" t="s">
        <v>315</v>
      </c>
      <c r="G38" s="125" t="s">
        <v>296</v>
      </c>
    </row>
    <row r="39" spans="1:7" x14ac:dyDescent="0.25">
      <c r="A39" s="127"/>
      <c r="B39" s="121"/>
      <c r="C39" s="147"/>
      <c r="D39" s="126"/>
      <c r="E39" s="122"/>
      <c r="F39" s="124"/>
      <c r="G39" s="122"/>
    </row>
    <row r="40" spans="1:7" ht="15" customHeight="1" x14ac:dyDescent="0.25">
      <c r="A40" s="127">
        <v>5</v>
      </c>
      <c r="B40" s="121" t="s">
        <v>0</v>
      </c>
      <c r="C40" s="19" t="s">
        <v>406</v>
      </c>
      <c r="D40" s="126">
        <v>500</v>
      </c>
      <c r="E40" s="122" t="s">
        <v>34</v>
      </c>
      <c r="F40" s="123" t="s">
        <v>315</v>
      </c>
      <c r="G40" s="125" t="s">
        <v>296</v>
      </c>
    </row>
    <row r="41" spans="1:7" x14ac:dyDescent="0.25">
      <c r="A41" s="127"/>
      <c r="B41" s="121"/>
      <c r="C41" s="19" t="s">
        <v>407</v>
      </c>
      <c r="D41" s="126"/>
      <c r="E41" s="122"/>
      <c r="F41" s="124"/>
      <c r="G41" s="122"/>
    </row>
    <row r="42" spans="1:7" ht="15" customHeight="1" x14ac:dyDescent="0.25">
      <c r="A42" s="127">
        <v>6</v>
      </c>
      <c r="B42" s="121" t="s">
        <v>35</v>
      </c>
      <c r="C42" s="145" t="s">
        <v>297</v>
      </c>
      <c r="D42" s="106">
        <v>2500</v>
      </c>
      <c r="E42" s="1" t="s">
        <v>34</v>
      </c>
      <c r="F42" s="123" t="s">
        <v>315</v>
      </c>
      <c r="G42" s="125" t="s">
        <v>296</v>
      </c>
    </row>
    <row r="43" spans="1:7" x14ac:dyDescent="0.25">
      <c r="A43" s="127"/>
      <c r="B43" s="121"/>
      <c r="C43" s="147"/>
      <c r="D43" s="106">
        <v>1500</v>
      </c>
      <c r="E43" s="1" t="s">
        <v>1</v>
      </c>
      <c r="F43" s="124"/>
      <c r="G43" s="122"/>
    </row>
    <row r="44" spans="1:7" ht="15" customHeight="1" x14ac:dyDescent="0.25">
      <c r="A44" s="127">
        <v>7</v>
      </c>
      <c r="B44" s="121" t="s">
        <v>36</v>
      </c>
      <c r="C44" s="19" t="s">
        <v>408</v>
      </c>
      <c r="D44" s="126">
        <v>300</v>
      </c>
      <c r="E44" s="122" t="s">
        <v>34</v>
      </c>
      <c r="F44" s="123" t="s">
        <v>315</v>
      </c>
      <c r="G44" s="125" t="s">
        <v>296</v>
      </c>
    </row>
    <row r="45" spans="1:7" x14ac:dyDescent="0.25">
      <c r="A45" s="127"/>
      <c r="B45" s="121"/>
      <c r="C45" s="19" t="s">
        <v>409</v>
      </c>
      <c r="D45" s="126"/>
      <c r="E45" s="122"/>
      <c r="F45" s="124"/>
      <c r="G45" s="122"/>
    </row>
    <row r="46" spans="1:7" ht="15" customHeight="1" x14ac:dyDescent="0.25">
      <c r="A46" s="127">
        <v>8</v>
      </c>
      <c r="B46" s="121" t="s">
        <v>37</v>
      </c>
      <c r="C46" s="19" t="s">
        <v>410</v>
      </c>
      <c r="D46" s="126">
        <v>500</v>
      </c>
      <c r="E46" s="122" t="s">
        <v>1</v>
      </c>
      <c r="F46" s="123" t="s">
        <v>315</v>
      </c>
      <c r="G46" s="125" t="s">
        <v>296</v>
      </c>
    </row>
    <row r="47" spans="1:7" x14ac:dyDescent="0.25">
      <c r="A47" s="127"/>
      <c r="B47" s="121"/>
      <c r="C47" s="19" t="s">
        <v>411</v>
      </c>
      <c r="D47" s="126"/>
      <c r="E47" s="122"/>
      <c r="F47" s="124"/>
      <c r="G47" s="122"/>
    </row>
    <row r="48" spans="1:7" ht="15" customHeight="1" x14ac:dyDescent="0.25">
      <c r="A48" s="127">
        <v>9</v>
      </c>
      <c r="B48" s="121" t="s">
        <v>38</v>
      </c>
      <c r="C48" s="145" t="s">
        <v>302</v>
      </c>
      <c r="D48" s="126">
        <v>1300</v>
      </c>
      <c r="E48" s="122" t="s">
        <v>1</v>
      </c>
      <c r="F48" s="123" t="s">
        <v>315</v>
      </c>
      <c r="G48" s="125" t="s">
        <v>296</v>
      </c>
    </row>
    <row r="49" spans="1:7" x14ac:dyDescent="0.25">
      <c r="A49" s="127"/>
      <c r="B49" s="121"/>
      <c r="C49" s="147"/>
      <c r="D49" s="126"/>
      <c r="E49" s="122"/>
      <c r="F49" s="124"/>
      <c r="G49" s="122"/>
    </row>
    <row r="50" spans="1:7" ht="15" customHeight="1" x14ac:dyDescent="0.25">
      <c r="A50" s="127">
        <v>10</v>
      </c>
      <c r="B50" s="121" t="s">
        <v>39</v>
      </c>
      <c r="C50" s="145" t="s">
        <v>303</v>
      </c>
      <c r="D50" s="126">
        <v>1100</v>
      </c>
      <c r="E50" s="122" t="s">
        <v>1</v>
      </c>
      <c r="F50" s="123" t="s">
        <v>315</v>
      </c>
      <c r="G50" s="125" t="s">
        <v>296</v>
      </c>
    </row>
    <row r="51" spans="1:7" x14ac:dyDescent="0.25">
      <c r="A51" s="127"/>
      <c r="B51" s="121"/>
      <c r="C51" s="147"/>
      <c r="D51" s="126"/>
      <c r="E51" s="122"/>
      <c r="F51" s="124"/>
      <c r="G51" s="122"/>
    </row>
    <row r="52" spans="1:7" ht="15" customHeight="1" x14ac:dyDescent="0.25">
      <c r="A52" s="127">
        <v>11</v>
      </c>
      <c r="B52" s="121" t="s">
        <v>41</v>
      </c>
      <c r="C52" s="145" t="s">
        <v>304</v>
      </c>
      <c r="D52" s="126">
        <v>800</v>
      </c>
      <c r="E52" s="122" t="s">
        <v>1</v>
      </c>
      <c r="F52" s="123" t="s">
        <v>315</v>
      </c>
      <c r="G52" s="125" t="s">
        <v>296</v>
      </c>
    </row>
    <row r="53" spans="1:7" x14ac:dyDescent="0.25">
      <c r="A53" s="127"/>
      <c r="B53" s="121"/>
      <c r="C53" s="147"/>
      <c r="D53" s="126"/>
      <c r="E53" s="122"/>
      <c r="F53" s="124"/>
      <c r="G53" s="122"/>
    </row>
    <row r="54" spans="1:7" ht="15" customHeight="1" x14ac:dyDescent="0.25">
      <c r="A54" s="127">
        <v>12</v>
      </c>
      <c r="B54" s="121" t="s">
        <v>43</v>
      </c>
      <c r="C54" s="145" t="s">
        <v>305</v>
      </c>
      <c r="D54" s="126">
        <v>800</v>
      </c>
      <c r="E54" s="122" t="s">
        <v>1</v>
      </c>
      <c r="F54" s="123" t="s">
        <v>315</v>
      </c>
      <c r="G54" s="125" t="s">
        <v>296</v>
      </c>
    </row>
    <row r="55" spans="1:7" ht="7.5" customHeight="1" x14ac:dyDescent="0.25">
      <c r="A55" s="127"/>
      <c r="B55" s="121"/>
      <c r="C55" s="147"/>
      <c r="D55" s="126"/>
      <c r="E55" s="122"/>
      <c r="F55" s="124"/>
      <c r="G55" s="122"/>
    </row>
    <row r="56" spans="1:7" ht="5.25" customHeight="1" x14ac:dyDescent="0.25">
      <c r="A56" s="127">
        <v>13</v>
      </c>
      <c r="B56" s="121" t="s">
        <v>45</v>
      </c>
      <c r="C56" s="145" t="s">
        <v>306</v>
      </c>
      <c r="D56" s="126">
        <v>950</v>
      </c>
      <c r="E56" s="122" t="s">
        <v>1</v>
      </c>
      <c r="F56" s="123" t="s">
        <v>315</v>
      </c>
      <c r="G56" s="125" t="s">
        <v>296</v>
      </c>
    </row>
    <row r="57" spans="1:7" x14ac:dyDescent="0.25">
      <c r="A57" s="127"/>
      <c r="B57" s="121"/>
      <c r="C57" s="147"/>
      <c r="D57" s="126"/>
      <c r="E57" s="122"/>
      <c r="F57" s="124"/>
      <c r="G57" s="122"/>
    </row>
    <row r="58" spans="1:7" ht="23.25" customHeight="1" x14ac:dyDescent="0.25">
      <c r="A58" s="127">
        <v>14</v>
      </c>
      <c r="B58" s="121" t="s">
        <v>47</v>
      </c>
      <c r="C58" s="19" t="s">
        <v>412</v>
      </c>
      <c r="D58" s="106">
        <v>300</v>
      </c>
      <c r="E58" s="1" t="s">
        <v>34</v>
      </c>
      <c r="F58" s="123" t="s">
        <v>315</v>
      </c>
      <c r="G58" s="125" t="s">
        <v>296</v>
      </c>
    </row>
    <row r="59" spans="1:7" x14ac:dyDescent="0.25">
      <c r="A59" s="127"/>
      <c r="B59" s="121"/>
      <c r="C59" s="19" t="s">
        <v>873</v>
      </c>
      <c r="D59" s="106">
        <v>350</v>
      </c>
      <c r="E59" s="1" t="s">
        <v>1</v>
      </c>
      <c r="F59" s="124"/>
      <c r="G59" s="122"/>
    </row>
    <row r="60" spans="1:7" ht="15" customHeight="1" x14ac:dyDescent="0.25">
      <c r="A60" s="127">
        <v>15</v>
      </c>
      <c r="B60" s="121" t="s">
        <v>49</v>
      </c>
      <c r="C60" s="145" t="s">
        <v>307</v>
      </c>
      <c r="D60" s="126">
        <v>870</v>
      </c>
      <c r="E60" s="122" t="s">
        <v>1</v>
      </c>
      <c r="F60" s="123" t="s">
        <v>315</v>
      </c>
      <c r="G60" s="125" t="s">
        <v>296</v>
      </c>
    </row>
    <row r="61" spans="1:7" x14ac:dyDescent="0.25">
      <c r="A61" s="127"/>
      <c r="B61" s="121"/>
      <c r="C61" s="147"/>
      <c r="D61" s="126"/>
      <c r="E61" s="122"/>
      <c r="F61" s="124"/>
      <c r="G61" s="122"/>
    </row>
    <row r="62" spans="1:7" x14ac:dyDescent="0.25">
      <c r="A62" s="201" t="s">
        <v>29</v>
      </c>
      <c r="B62" s="202"/>
      <c r="C62" s="203"/>
      <c r="D62" s="111">
        <f>SUM(D38,D40,D42,D44,D58)</f>
        <v>4300</v>
      </c>
      <c r="E62" s="2" t="s">
        <v>34</v>
      </c>
      <c r="F62" s="123" t="s">
        <v>296</v>
      </c>
      <c r="G62" s="130"/>
    </row>
    <row r="63" spans="1:7" x14ac:dyDescent="0.25">
      <c r="A63" s="207"/>
      <c r="B63" s="208"/>
      <c r="C63" s="209"/>
      <c r="D63" s="111">
        <f>SUM(D36)</f>
        <v>700</v>
      </c>
      <c r="E63" s="2" t="s">
        <v>7</v>
      </c>
      <c r="F63" s="131"/>
      <c r="G63" s="132"/>
    </row>
    <row r="64" spans="1:7" x14ac:dyDescent="0.25">
      <c r="A64" s="204"/>
      <c r="B64" s="205"/>
      <c r="C64" s="206"/>
      <c r="D64" s="111">
        <f>SUM(D32,D34,D43,D46,D48,D50,D52,D54,D56,D59,D60)</f>
        <v>13170</v>
      </c>
      <c r="E64" s="2" t="s">
        <v>1</v>
      </c>
      <c r="F64" s="124"/>
      <c r="G64" s="133"/>
    </row>
    <row r="65" spans="1:147" ht="15" customHeight="1" x14ac:dyDescent="0.25">
      <c r="A65" s="134" t="s">
        <v>51</v>
      </c>
      <c r="B65" s="135"/>
      <c r="C65" s="135"/>
      <c r="D65" s="135"/>
      <c r="E65" s="135"/>
      <c r="F65" s="135"/>
      <c r="G65" s="136"/>
    </row>
    <row r="66" spans="1:147" x14ac:dyDescent="0.25">
      <c r="A66" s="127">
        <v>1</v>
      </c>
      <c r="B66" s="121" t="s">
        <v>0</v>
      </c>
      <c r="C66" s="145" t="s">
        <v>308</v>
      </c>
      <c r="D66" s="126">
        <v>1500</v>
      </c>
      <c r="E66" s="122" t="s">
        <v>1</v>
      </c>
      <c r="F66" s="123" t="s">
        <v>315</v>
      </c>
      <c r="G66" s="125" t="s">
        <v>296</v>
      </c>
    </row>
    <row r="67" spans="1:147" x14ac:dyDescent="0.25">
      <c r="A67" s="127"/>
      <c r="B67" s="121"/>
      <c r="C67" s="147"/>
      <c r="D67" s="126"/>
      <c r="E67" s="122"/>
      <c r="F67" s="124"/>
      <c r="G67" s="122"/>
    </row>
    <row r="68" spans="1:147" ht="15" customHeight="1" x14ac:dyDescent="0.25">
      <c r="A68" s="127">
        <v>2</v>
      </c>
      <c r="B68" s="121" t="s">
        <v>6</v>
      </c>
      <c r="C68" s="145" t="s">
        <v>309</v>
      </c>
      <c r="D68" s="126">
        <v>1365</v>
      </c>
      <c r="E68" s="122" t="s">
        <v>34</v>
      </c>
      <c r="F68" s="123" t="s">
        <v>315</v>
      </c>
      <c r="G68" s="151" t="s">
        <v>802</v>
      </c>
    </row>
    <row r="69" spans="1:147" x14ac:dyDescent="0.25">
      <c r="A69" s="127"/>
      <c r="B69" s="121"/>
      <c r="C69" s="147"/>
      <c r="D69" s="126"/>
      <c r="E69" s="122"/>
      <c r="F69" s="124"/>
      <c r="G69" s="153"/>
    </row>
    <row r="70" spans="1:147" ht="15" customHeight="1" x14ac:dyDescent="0.25">
      <c r="A70" s="127">
        <v>3</v>
      </c>
      <c r="B70" s="121" t="s">
        <v>52</v>
      </c>
      <c r="C70" s="145" t="s">
        <v>310</v>
      </c>
      <c r="D70" s="126">
        <v>800</v>
      </c>
      <c r="E70" s="122" t="s">
        <v>34</v>
      </c>
      <c r="F70" s="123" t="s">
        <v>315</v>
      </c>
      <c r="G70" s="125" t="s">
        <v>296</v>
      </c>
    </row>
    <row r="71" spans="1:147" x14ac:dyDescent="0.25">
      <c r="A71" s="127"/>
      <c r="B71" s="121"/>
      <c r="C71" s="147"/>
      <c r="D71" s="126"/>
      <c r="E71" s="122"/>
      <c r="F71" s="124"/>
      <c r="G71" s="122"/>
    </row>
    <row r="72" spans="1:147" ht="33.75" x14ac:dyDescent="0.25">
      <c r="A72" s="20">
        <v>4</v>
      </c>
      <c r="B72" s="17" t="s">
        <v>311</v>
      </c>
      <c r="C72" s="102" t="s">
        <v>312</v>
      </c>
      <c r="D72" s="104">
        <v>230</v>
      </c>
      <c r="E72" s="6" t="s">
        <v>1</v>
      </c>
      <c r="F72" s="51" t="s">
        <v>316</v>
      </c>
      <c r="G72" s="60" t="s">
        <v>296</v>
      </c>
    </row>
    <row r="73" spans="1:147" s="16" customFormat="1" ht="33.75" x14ac:dyDescent="0.25">
      <c r="A73" s="8">
        <v>5</v>
      </c>
      <c r="B73" s="9" t="s">
        <v>313</v>
      </c>
      <c r="C73" s="19" t="s">
        <v>314</v>
      </c>
      <c r="D73" s="106">
        <v>180</v>
      </c>
      <c r="E73" s="7" t="s">
        <v>1</v>
      </c>
      <c r="F73" s="52" t="s">
        <v>316</v>
      </c>
      <c r="G73" s="60" t="s">
        <v>296</v>
      </c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  <c r="DT73" s="22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  <c r="EM73" s="22"/>
      <c r="EN73" s="22"/>
      <c r="EO73" s="22"/>
      <c r="EP73" s="22"/>
      <c r="EQ73" s="22"/>
    </row>
    <row r="74" spans="1:147" s="22" customFormat="1" ht="33.75" customHeight="1" x14ac:dyDescent="0.25">
      <c r="A74" s="48">
        <v>6</v>
      </c>
      <c r="B74" s="47" t="s">
        <v>800</v>
      </c>
      <c r="C74" s="27" t="s">
        <v>885</v>
      </c>
      <c r="D74" s="105">
        <v>3479</v>
      </c>
      <c r="E74" s="46" t="s">
        <v>1</v>
      </c>
      <c r="F74" s="52" t="s">
        <v>501</v>
      </c>
      <c r="G74" s="46" t="s">
        <v>803</v>
      </c>
    </row>
    <row r="75" spans="1:147" s="22" customFormat="1" ht="22.5" x14ac:dyDescent="0.25">
      <c r="A75" s="151">
        <v>7</v>
      </c>
      <c r="B75" s="142" t="s">
        <v>801</v>
      </c>
      <c r="C75" s="193" t="s">
        <v>886</v>
      </c>
      <c r="D75" s="148">
        <v>1831</v>
      </c>
      <c r="E75" s="151" t="s">
        <v>1</v>
      </c>
      <c r="F75" s="151" t="s">
        <v>501</v>
      </c>
      <c r="G75" s="46" t="s">
        <v>811</v>
      </c>
    </row>
    <row r="76" spans="1:147" s="22" customFormat="1" ht="23.25" customHeight="1" x14ac:dyDescent="0.25">
      <c r="A76" s="153"/>
      <c r="B76" s="144"/>
      <c r="C76" s="194"/>
      <c r="D76" s="150"/>
      <c r="E76" s="153"/>
      <c r="F76" s="153"/>
      <c r="G76" s="46" t="s">
        <v>812</v>
      </c>
    </row>
    <row r="77" spans="1:147" x14ac:dyDescent="0.25">
      <c r="A77" s="201" t="s">
        <v>29</v>
      </c>
      <c r="B77" s="202"/>
      <c r="C77" s="203"/>
      <c r="D77" s="21">
        <f>SUM(D68,D70)</f>
        <v>2165</v>
      </c>
      <c r="E77" s="18" t="s">
        <v>34</v>
      </c>
      <c r="F77" s="137" t="s">
        <v>296</v>
      </c>
      <c r="G77" s="197"/>
    </row>
    <row r="78" spans="1:147" x14ac:dyDescent="0.25">
      <c r="A78" s="204"/>
      <c r="B78" s="205"/>
      <c r="C78" s="206"/>
      <c r="D78" s="111">
        <f>SUM(D66,D72,D73,D74,D75)</f>
        <v>7220</v>
      </c>
      <c r="E78" s="2" t="s">
        <v>1</v>
      </c>
      <c r="F78" s="198"/>
      <c r="G78" s="199"/>
    </row>
    <row r="79" spans="1:147" ht="36" customHeight="1" x14ac:dyDescent="0.25">
      <c r="A79" s="173" t="s">
        <v>262</v>
      </c>
      <c r="B79" s="174"/>
      <c r="C79" s="175"/>
      <c r="D79" s="5">
        <f>SUM(D77,D62)</f>
        <v>6465</v>
      </c>
      <c r="E79" s="58" t="s">
        <v>34</v>
      </c>
      <c r="F79" s="219">
        <f>SUM(D79,D80,D81)</f>
        <v>40855</v>
      </c>
      <c r="G79" s="220"/>
    </row>
    <row r="80" spans="1:147" ht="15.75" x14ac:dyDescent="0.25">
      <c r="A80" s="176"/>
      <c r="B80" s="177"/>
      <c r="C80" s="178"/>
      <c r="D80" s="5">
        <f>SUM(D63,D29)</f>
        <v>700</v>
      </c>
      <c r="E80" s="58" t="s">
        <v>7</v>
      </c>
      <c r="F80" s="221"/>
      <c r="G80" s="222"/>
    </row>
    <row r="81" spans="1:7" ht="19.5" customHeight="1" x14ac:dyDescent="0.25">
      <c r="A81" s="179"/>
      <c r="B81" s="180"/>
      <c r="C81" s="181"/>
      <c r="D81" s="5">
        <f>SUM(D64,D30,D78)</f>
        <v>33690</v>
      </c>
      <c r="E81" s="58" t="s">
        <v>1</v>
      </c>
      <c r="F81" s="223"/>
      <c r="G81" s="224"/>
    </row>
    <row r="82" spans="1:7" ht="18" customHeight="1" x14ac:dyDescent="0.25">
      <c r="A82" s="249" t="s">
        <v>265</v>
      </c>
      <c r="B82" s="250"/>
      <c r="C82" s="250"/>
      <c r="D82" s="250"/>
      <c r="E82" s="250"/>
      <c r="F82" s="250"/>
      <c r="G82" s="251"/>
    </row>
    <row r="83" spans="1:7" ht="15" customHeight="1" x14ac:dyDescent="0.25">
      <c r="A83" s="134" t="s">
        <v>53</v>
      </c>
      <c r="B83" s="135"/>
      <c r="C83" s="135"/>
      <c r="D83" s="135"/>
      <c r="E83" s="135"/>
      <c r="F83" s="135"/>
      <c r="G83" s="136"/>
    </row>
    <row r="84" spans="1:7" x14ac:dyDescent="0.25">
      <c r="A84" s="127">
        <v>1</v>
      </c>
      <c r="B84" s="121" t="s">
        <v>54</v>
      </c>
      <c r="C84" s="19" t="s">
        <v>361</v>
      </c>
      <c r="D84" s="106">
        <v>450</v>
      </c>
      <c r="E84" s="1" t="s">
        <v>34</v>
      </c>
      <c r="F84" s="123" t="s">
        <v>316</v>
      </c>
      <c r="G84" s="118" t="s">
        <v>296</v>
      </c>
    </row>
    <row r="85" spans="1:7" x14ac:dyDescent="0.25">
      <c r="A85" s="127"/>
      <c r="B85" s="121"/>
      <c r="C85" s="19" t="s">
        <v>362</v>
      </c>
      <c r="D85" s="106">
        <v>70</v>
      </c>
      <c r="E85" s="15" t="s">
        <v>7</v>
      </c>
      <c r="F85" s="131"/>
      <c r="G85" s="157"/>
    </row>
    <row r="86" spans="1:7" x14ac:dyDescent="0.25">
      <c r="A86" s="127"/>
      <c r="B86" s="121"/>
      <c r="C86" s="19" t="s">
        <v>363</v>
      </c>
      <c r="D86" s="106">
        <v>200</v>
      </c>
      <c r="E86" s="15" t="s">
        <v>34</v>
      </c>
      <c r="F86" s="131"/>
      <c r="G86" s="157"/>
    </row>
    <row r="87" spans="1:7" x14ac:dyDescent="0.25">
      <c r="A87" s="127"/>
      <c r="B87" s="121"/>
      <c r="C87" s="19" t="s">
        <v>364</v>
      </c>
      <c r="D87" s="106">
        <v>700</v>
      </c>
      <c r="E87" s="1" t="s">
        <v>7</v>
      </c>
      <c r="F87" s="124"/>
      <c r="G87" s="119"/>
    </row>
    <row r="88" spans="1:7" x14ac:dyDescent="0.25">
      <c r="A88" s="127">
        <v>2</v>
      </c>
      <c r="B88" s="121" t="s">
        <v>55</v>
      </c>
      <c r="C88" s="145" t="s">
        <v>335</v>
      </c>
      <c r="D88" s="126">
        <v>750</v>
      </c>
      <c r="E88" s="122" t="s">
        <v>34</v>
      </c>
      <c r="F88" s="123" t="s">
        <v>316</v>
      </c>
      <c r="G88" s="196" t="s">
        <v>296</v>
      </c>
    </row>
    <row r="89" spans="1:7" x14ac:dyDescent="0.25">
      <c r="A89" s="127"/>
      <c r="B89" s="121"/>
      <c r="C89" s="147"/>
      <c r="D89" s="126"/>
      <c r="E89" s="122"/>
      <c r="F89" s="124"/>
      <c r="G89" s="119"/>
    </row>
    <row r="90" spans="1:7" ht="21.75" customHeight="1" x14ac:dyDescent="0.25">
      <c r="A90" s="127">
        <v>3</v>
      </c>
      <c r="B90" s="121" t="s">
        <v>56</v>
      </c>
      <c r="C90" s="19" t="s">
        <v>365</v>
      </c>
      <c r="D90" s="106">
        <v>3000</v>
      </c>
      <c r="E90" s="15" t="s">
        <v>34</v>
      </c>
      <c r="F90" s="123" t="s">
        <v>316</v>
      </c>
      <c r="G90" s="196" t="s">
        <v>296</v>
      </c>
    </row>
    <row r="91" spans="1:7" ht="11.25" customHeight="1" x14ac:dyDescent="0.25">
      <c r="A91" s="127"/>
      <c r="B91" s="121"/>
      <c r="C91" s="145" t="s">
        <v>366</v>
      </c>
      <c r="D91" s="148">
        <v>450</v>
      </c>
      <c r="E91" s="151" t="s">
        <v>34</v>
      </c>
      <c r="F91" s="131"/>
      <c r="G91" s="157"/>
    </row>
    <row r="92" spans="1:7" ht="9.75" customHeight="1" x14ac:dyDescent="0.25">
      <c r="A92" s="127"/>
      <c r="B92" s="121"/>
      <c r="C92" s="147"/>
      <c r="D92" s="150"/>
      <c r="E92" s="153"/>
      <c r="F92" s="124"/>
      <c r="G92" s="119"/>
    </row>
    <row r="93" spans="1:7" x14ac:dyDescent="0.25">
      <c r="A93" s="127">
        <v>4</v>
      </c>
      <c r="B93" s="121" t="s">
        <v>35</v>
      </c>
      <c r="C93" s="145" t="s">
        <v>332</v>
      </c>
      <c r="D93" s="126">
        <v>1000</v>
      </c>
      <c r="E93" s="122" t="s">
        <v>7</v>
      </c>
      <c r="F93" s="123" t="s">
        <v>316</v>
      </c>
      <c r="G93" s="196" t="s">
        <v>296</v>
      </c>
    </row>
    <row r="94" spans="1:7" ht="24.75" customHeight="1" x14ac:dyDescent="0.25">
      <c r="A94" s="127"/>
      <c r="B94" s="121"/>
      <c r="C94" s="147"/>
      <c r="D94" s="126"/>
      <c r="E94" s="122"/>
      <c r="F94" s="124"/>
      <c r="G94" s="119"/>
    </row>
    <row r="95" spans="1:7" x14ac:dyDescent="0.25">
      <c r="A95" s="127">
        <v>5</v>
      </c>
      <c r="B95" s="121" t="s">
        <v>57</v>
      </c>
      <c r="C95" s="145" t="s">
        <v>336</v>
      </c>
      <c r="D95" s="126">
        <v>600</v>
      </c>
      <c r="E95" s="122" t="s">
        <v>7</v>
      </c>
      <c r="F95" s="123" t="s">
        <v>316</v>
      </c>
      <c r="G95" s="196" t="s">
        <v>296</v>
      </c>
    </row>
    <row r="96" spans="1:7" x14ac:dyDescent="0.25">
      <c r="A96" s="127"/>
      <c r="B96" s="121"/>
      <c r="C96" s="147"/>
      <c r="D96" s="126"/>
      <c r="E96" s="122"/>
      <c r="F96" s="124"/>
      <c r="G96" s="119"/>
    </row>
    <row r="97" spans="1:147" x14ac:dyDescent="0.25">
      <c r="A97" s="127">
        <v>6</v>
      </c>
      <c r="B97" s="121" t="s">
        <v>58</v>
      </c>
      <c r="C97" s="19" t="s">
        <v>367</v>
      </c>
      <c r="D97" s="126">
        <v>1000</v>
      </c>
      <c r="E97" s="122" t="s">
        <v>7</v>
      </c>
      <c r="F97" s="123" t="s">
        <v>316</v>
      </c>
      <c r="G97" s="196" t="s">
        <v>296</v>
      </c>
    </row>
    <row r="98" spans="1:147" x14ac:dyDescent="0.25">
      <c r="A98" s="127"/>
      <c r="B98" s="121"/>
      <c r="C98" s="19" t="s">
        <v>368</v>
      </c>
      <c r="D98" s="126"/>
      <c r="E98" s="122"/>
      <c r="F98" s="124"/>
      <c r="G98" s="119"/>
    </row>
    <row r="99" spans="1:147" x14ac:dyDescent="0.25">
      <c r="A99" s="127">
        <v>7</v>
      </c>
      <c r="B99" s="121" t="s">
        <v>59</v>
      </c>
      <c r="C99" s="145" t="s">
        <v>337</v>
      </c>
      <c r="D99" s="126">
        <v>1100</v>
      </c>
      <c r="E99" s="122" t="s">
        <v>7</v>
      </c>
      <c r="F99" s="123" t="s">
        <v>316</v>
      </c>
      <c r="G99" s="196" t="s">
        <v>296</v>
      </c>
    </row>
    <row r="100" spans="1:147" x14ac:dyDescent="0.25">
      <c r="A100" s="127"/>
      <c r="B100" s="121"/>
      <c r="C100" s="147"/>
      <c r="D100" s="126"/>
      <c r="E100" s="122"/>
      <c r="F100" s="124"/>
      <c r="G100" s="119"/>
    </row>
    <row r="101" spans="1:147" x14ac:dyDescent="0.25">
      <c r="A101" s="127">
        <v>8</v>
      </c>
      <c r="B101" s="121" t="s">
        <v>43</v>
      </c>
      <c r="C101" s="145" t="s">
        <v>331</v>
      </c>
      <c r="D101" s="126">
        <v>400</v>
      </c>
      <c r="E101" s="122" t="s">
        <v>7</v>
      </c>
      <c r="F101" s="123" t="s">
        <v>316</v>
      </c>
      <c r="G101" s="196" t="s">
        <v>296</v>
      </c>
    </row>
    <row r="102" spans="1:147" x14ac:dyDescent="0.25">
      <c r="A102" s="127"/>
      <c r="B102" s="121"/>
      <c r="C102" s="147"/>
      <c r="D102" s="126"/>
      <c r="E102" s="122"/>
      <c r="F102" s="124"/>
      <c r="G102" s="119"/>
    </row>
    <row r="103" spans="1:147" x14ac:dyDescent="0.25">
      <c r="A103" s="127">
        <v>9</v>
      </c>
      <c r="B103" s="121" t="s">
        <v>60</v>
      </c>
      <c r="C103" s="145" t="s">
        <v>330</v>
      </c>
      <c r="D103" s="126">
        <v>130</v>
      </c>
      <c r="E103" s="122" t="s">
        <v>7</v>
      </c>
      <c r="F103" s="123" t="s">
        <v>316</v>
      </c>
      <c r="G103" s="196" t="s">
        <v>296</v>
      </c>
    </row>
    <row r="104" spans="1:147" x14ac:dyDescent="0.25">
      <c r="A104" s="127"/>
      <c r="B104" s="121"/>
      <c r="C104" s="147"/>
      <c r="D104" s="126"/>
      <c r="E104" s="122"/>
      <c r="F104" s="124"/>
      <c r="G104" s="119"/>
    </row>
    <row r="105" spans="1:147" x14ac:dyDescent="0.25">
      <c r="A105" s="151">
        <v>10</v>
      </c>
      <c r="B105" s="142" t="s">
        <v>338</v>
      </c>
      <c r="C105" s="103" t="s">
        <v>367</v>
      </c>
      <c r="D105" s="106">
        <v>400</v>
      </c>
      <c r="E105" s="15" t="s">
        <v>7</v>
      </c>
      <c r="F105" s="123" t="s">
        <v>316</v>
      </c>
      <c r="G105" s="196" t="s">
        <v>296</v>
      </c>
    </row>
    <row r="106" spans="1:147" x14ac:dyDescent="0.25">
      <c r="A106" s="153"/>
      <c r="B106" s="144"/>
      <c r="C106" s="103" t="s">
        <v>368</v>
      </c>
      <c r="D106" s="106">
        <v>500</v>
      </c>
      <c r="E106" s="15" t="s">
        <v>7</v>
      </c>
      <c r="F106" s="124"/>
      <c r="G106" s="119"/>
    </row>
    <row r="107" spans="1:147" x14ac:dyDescent="0.25">
      <c r="A107" s="266">
        <v>11</v>
      </c>
      <c r="B107" s="121" t="s">
        <v>339</v>
      </c>
      <c r="C107" s="145" t="s">
        <v>333</v>
      </c>
      <c r="D107" s="126">
        <v>150</v>
      </c>
      <c r="E107" s="122" t="s">
        <v>7</v>
      </c>
      <c r="F107" s="123" t="s">
        <v>316</v>
      </c>
      <c r="G107" s="196" t="s">
        <v>296</v>
      </c>
    </row>
    <row r="108" spans="1:147" x14ac:dyDescent="0.25">
      <c r="A108" s="267"/>
      <c r="B108" s="121"/>
      <c r="C108" s="147"/>
      <c r="D108" s="126"/>
      <c r="E108" s="122"/>
      <c r="F108" s="124"/>
      <c r="G108" s="119"/>
    </row>
    <row r="109" spans="1:147" s="24" customFormat="1" ht="24.75" customHeight="1" x14ac:dyDescent="0.25">
      <c r="A109" s="89">
        <v>12</v>
      </c>
      <c r="B109" s="14" t="s">
        <v>340</v>
      </c>
      <c r="C109" s="19" t="s">
        <v>334</v>
      </c>
      <c r="D109" s="106">
        <v>350</v>
      </c>
      <c r="E109" s="15" t="s">
        <v>7</v>
      </c>
      <c r="F109" s="52" t="s">
        <v>316</v>
      </c>
      <c r="G109" s="59" t="s">
        <v>296</v>
      </c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  <c r="CV109" s="23"/>
      <c r="CW109" s="23"/>
      <c r="CX109" s="23"/>
      <c r="CY109" s="23"/>
      <c r="CZ109" s="23"/>
      <c r="DA109" s="23"/>
      <c r="DB109" s="23"/>
      <c r="DC109" s="23"/>
      <c r="DD109" s="23"/>
      <c r="DE109" s="23"/>
      <c r="DF109" s="23"/>
      <c r="DG109" s="23"/>
      <c r="DH109" s="23"/>
      <c r="DI109" s="23"/>
      <c r="DJ109" s="23"/>
      <c r="DK109" s="23"/>
      <c r="DL109" s="23"/>
      <c r="DM109" s="23"/>
      <c r="DN109" s="23"/>
      <c r="DO109" s="23"/>
      <c r="DP109" s="23"/>
      <c r="DQ109" s="23"/>
      <c r="DR109" s="23"/>
      <c r="DS109" s="23"/>
      <c r="DT109" s="23"/>
      <c r="DU109" s="23"/>
      <c r="DV109" s="23"/>
      <c r="DW109" s="23"/>
      <c r="DX109" s="23"/>
      <c r="DY109" s="23"/>
      <c r="DZ109" s="23"/>
      <c r="EA109" s="23"/>
      <c r="EB109" s="23"/>
      <c r="EC109" s="23"/>
      <c r="ED109" s="23"/>
      <c r="EE109" s="23"/>
      <c r="EF109" s="23"/>
      <c r="EG109" s="23"/>
      <c r="EH109" s="23"/>
      <c r="EI109" s="23"/>
      <c r="EJ109" s="23"/>
      <c r="EK109" s="23"/>
      <c r="EL109" s="23"/>
      <c r="EM109" s="23"/>
      <c r="EN109" s="23"/>
      <c r="EO109" s="23"/>
      <c r="EP109" s="23"/>
      <c r="EQ109" s="23"/>
    </row>
    <row r="110" spans="1:147" x14ac:dyDescent="0.25">
      <c r="A110" s="201" t="s">
        <v>29</v>
      </c>
      <c r="B110" s="202"/>
      <c r="C110" s="203"/>
      <c r="D110" s="111">
        <f>SUM(D84,D88,D90,D86,D91)</f>
        <v>4850</v>
      </c>
      <c r="E110" s="2" t="s">
        <v>34</v>
      </c>
      <c r="F110" s="137" t="s">
        <v>296</v>
      </c>
      <c r="G110" s="197"/>
    </row>
    <row r="111" spans="1:147" x14ac:dyDescent="0.25">
      <c r="A111" s="204"/>
      <c r="B111" s="205"/>
      <c r="C111" s="206"/>
      <c r="D111" s="111">
        <f>SUM(D87,D93,D95,D97,D99,D101,D103,D107,D85,D105,D109,D106)</f>
        <v>6400</v>
      </c>
      <c r="E111" s="2" t="s">
        <v>7</v>
      </c>
      <c r="F111" s="198"/>
      <c r="G111" s="199"/>
    </row>
    <row r="112" spans="1:147" ht="15" customHeight="1" x14ac:dyDescent="0.25">
      <c r="A112" s="134" t="s">
        <v>61</v>
      </c>
      <c r="B112" s="135"/>
      <c r="C112" s="135"/>
      <c r="D112" s="135"/>
      <c r="E112" s="135"/>
      <c r="F112" s="135"/>
      <c r="G112" s="136"/>
    </row>
    <row r="113" spans="1:7" x14ac:dyDescent="0.25">
      <c r="A113" s="127">
        <v>1</v>
      </c>
      <c r="B113" s="121" t="s">
        <v>36</v>
      </c>
      <c r="C113" s="145" t="s">
        <v>341</v>
      </c>
      <c r="D113" s="106">
        <v>600</v>
      </c>
      <c r="E113" s="1" t="s">
        <v>34</v>
      </c>
      <c r="F113" s="123" t="s">
        <v>316</v>
      </c>
      <c r="G113" s="125" t="s">
        <v>296</v>
      </c>
    </row>
    <row r="114" spans="1:7" x14ac:dyDescent="0.25">
      <c r="A114" s="127"/>
      <c r="B114" s="121"/>
      <c r="C114" s="147"/>
      <c r="D114" s="106">
        <v>400</v>
      </c>
      <c r="E114" s="1" t="s">
        <v>7</v>
      </c>
      <c r="F114" s="124"/>
      <c r="G114" s="122"/>
    </row>
    <row r="115" spans="1:7" ht="15" customHeight="1" x14ac:dyDescent="0.25">
      <c r="A115" s="127">
        <v>2</v>
      </c>
      <c r="B115" s="121" t="s">
        <v>62</v>
      </c>
      <c r="C115" s="145" t="s">
        <v>342</v>
      </c>
      <c r="D115" s="106">
        <v>500</v>
      </c>
      <c r="E115" s="1" t="s">
        <v>34</v>
      </c>
      <c r="F115" s="123" t="s">
        <v>316</v>
      </c>
      <c r="G115" s="125" t="s">
        <v>296</v>
      </c>
    </row>
    <row r="116" spans="1:7" x14ac:dyDescent="0.25">
      <c r="A116" s="127"/>
      <c r="B116" s="121"/>
      <c r="C116" s="147"/>
      <c r="D116" s="106">
        <v>400</v>
      </c>
      <c r="E116" s="1" t="s">
        <v>7</v>
      </c>
      <c r="F116" s="124"/>
      <c r="G116" s="122"/>
    </row>
    <row r="117" spans="1:7" ht="15" customHeight="1" x14ac:dyDescent="0.25">
      <c r="A117" s="127">
        <v>3</v>
      </c>
      <c r="B117" s="121" t="s">
        <v>59</v>
      </c>
      <c r="C117" s="145" t="s">
        <v>344</v>
      </c>
      <c r="D117" s="126">
        <v>800</v>
      </c>
      <c r="E117" s="122" t="s">
        <v>7</v>
      </c>
      <c r="F117" s="123" t="s">
        <v>316</v>
      </c>
      <c r="G117" s="125" t="s">
        <v>296</v>
      </c>
    </row>
    <row r="118" spans="1:7" x14ac:dyDescent="0.25">
      <c r="A118" s="127"/>
      <c r="B118" s="121"/>
      <c r="C118" s="147"/>
      <c r="D118" s="126"/>
      <c r="E118" s="122"/>
      <c r="F118" s="124"/>
      <c r="G118" s="122"/>
    </row>
    <row r="119" spans="1:7" ht="15" customHeight="1" x14ac:dyDescent="0.25">
      <c r="A119" s="127">
        <v>4</v>
      </c>
      <c r="B119" s="121" t="s">
        <v>3</v>
      </c>
      <c r="C119" s="145" t="s">
        <v>345</v>
      </c>
      <c r="D119" s="126">
        <v>450</v>
      </c>
      <c r="E119" s="122" t="s">
        <v>7</v>
      </c>
      <c r="F119" s="123" t="s">
        <v>316</v>
      </c>
      <c r="G119" s="125" t="s">
        <v>296</v>
      </c>
    </row>
    <row r="120" spans="1:7" x14ac:dyDescent="0.25">
      <c r="A120" s="127"/>
      <c r="B120" s="121"/>
      <c r="C120" s="147"/>
      <c r="D120" s="126"/>
      <c r="E120" s="122"/>
      <c r="F120" s="124"/>
      <c r="G120" s="122"/>
    </row>
    <row r="121" spans="1:7" ht="15" customHeight="1" x14ac:dyDescent="0.25">
      <c r="A121" s="127">
        <v>5</v>
      </c>
      <c r="B121" s="121" t="s">
        <v>6</v>
      </c>
      <c r="C121" s="145" t="s">
        <v>347</v>
      </c>
      <c r="D121" s="126">
        <v>800</v>
      </c>
      <c r="E121" s="122" t="s">
        <v>7</v>
      </c>
      <c r="F121" s="123" t="s">
        <v>316</v>
      </c>
      <c r="G121" s="125" t="s">
        <v>296</v>
      </c>
    </row>
    <row r="122" spans="1:7" x14ac:dyDescent="0.25">
      <c r="A122" s="127"/>
      <c r="B122" s="121"/>
      <c r="C122" s="147"/>
      <c r="D122" s="126"/>
      <c r="E122" s="122"/>
      <c r="F122" s="124"/>
      <c r="G122" s="122"/>
    </row>
    <row r="123" spans="1:7" ht="15" customHeight="1" x14ac:dyDescent="0.25">
      <c r="A123" s="127">
        <v>6</v>
      </c>
      <c r="B123" s="121" t="s">
        <v>8</v>
      </c>
      <c r="C123" s="145" t="s">
        <v>349</v>
      </c>
      <c r="D123" s="126">
        <v>350</v>
      </c>
      <c r="E123" s="122" t="s">
        <v>7</v>
      </c>
      <c r="F123" s="123" t="s">
        <v>316</v>
      </c>
      <c r="G123" s="125" t="s">
        <v>296</v>
      </c>
    </row>
    <row r="124" spans="1:7" x14ac:dyDescent="0.25">
      <c r="A124" s="127"/>
      <c r="B124" s="121"/>
      <c r="C124" s="147"/>
      <c r="D124" s="126"/>
      <c r="E124" s="122"/>
      <c r="F124" s="124"/>
      <c r="G124" s="122"/>
    </row>
    <row r="125" spans="1:7" ht="15" customHeight="1" x14ac:dyDescent="0.25">
      <c r="A125" s="127">
        <v>7</v>
      </c>
      <c r="B125" s="121" t="s">
        <v>4</v>
      </c>
      <c r="C125" s="145" t="s">
        <v>348</v>
      </c>
      <c r="D125" s="126">
        <v>800</v>
      </c>
      <c r="E125" s="122" t="s">
        <v>7</v>
      </c>
      <c r="F125" s="123" t="s">
        <v>316</v>
      </c>
      <c r="G125" s="125" t="s">
        <v>296</v>
      </c>
    </row>
    <row r="126" spans="1:7" x14ac:dyDescent="0.25">
      <c r="A126" s="127"/>
      <c r="B126" s="121"/>
      <c r="C126" s="147"/>
      <c r="D126" s="126"/>
      <c r="E126" s="122"/>
      <c r="F126" s="124"/>
      <c r="G126" s="122"/>
    </row>
    <row r="127" spans="1:7" ht="15" customHeight="1" x14ac:dyDescent="0.25">
      <c r="A127" s="127">
        <v>8</v>
      </c>
      <c r="B127" s="121" t="s">
        <v>43</v>
      </c>
      <c r="C127" s="145" t="s">
        <v>350</v>
      </c>
      <c r="D127" s="126">
        <v>550</v>
      </c>
      <c r="E127" s="122" t="s">
        <v>7</v>
      </c>
      <c r="F127" s="123" t="s">
        <v>316</v>
      </c>
      <c r="G127" s="125" t="s">
        <v>296</v>
      </c>
    </row>
    <row r="128" spans="1:7" x14ac:dyDescent="0.25">
      <c r="A128" s="127"/>
      <c r="B128" s="121"/>
      <c r="C128" s="147"/>
      <c r="D128" s="126"/>
      <c r="E128" s="122"/>
      <c r="F128" s="124"/>
      <c r="G128" s="122"/>
    </row>
    <row r="129" spans="1:7" ht="15" customHeight="1" x14ac:dyDescent="0.25">
      <c r="A129" s="127">
        <v>9</v>
      </c>
      <c r="B129" s="121" t="s">
        <v>32</v>
      </c>
      <c r="C129" s="145" t="s">
        <v>343</v>
      </c>
      <c r="D129" s="126">
        <v>450</v>
      </c>
      <c r="E129" s="122" t="s">
        <v>7</v>
      </c>
      <c r="F129" s="123" t="s">
        <v>316</v>
      </c>
      <c r="G129" s="125" t="s">
        <v>296</v>
      </c>
    </row>
    <row r="130" spans="1:7" x14ac:dyDescent="0.25">
      <c r="A130" s="127"/>
      <c r="B130" s="121"/>
      <c r="C130" s="147"/>
      <c r="D130" s="126"/>
      <c r="E130" s="122"/>
      <c r="F130" s="124"/>
      <c r="G130" s="122"/>
    </row>
    <row r="131" spans="1:7" ht="33.75" x14ac:dyDescent="0.25">
      <c r="A131" s="13">
        <v>10</v>
      </c>
      <c r="B131" s="14" t="s">
        <v>352</v>
      </c>
      <c r="C131" s="19" t="s">
        <v>346</v>
      </c>
      <c r="D131" s="106">
        <v>160</v>
      </c>
      <c r="E131" s="15" t="s">
        <v>7</v>
      </c>
      <c r="F131" s="53" t="s">
        <v>316</v>
      </c>
      <c r="G131" s="62" t="s">
        <v>296</v>
      </c>
    </row>
    <row r="132" spans="1:7" ht="33.75" x14ac:dyDescent="0.25">
      <c r="A132" s="13">
        <v>11</v>
      </c>
      <c r="B132" s="14" t="s">
        <v>353</v>
      </c>
      <c r="C132" s="19" t="s">
        <v>354</v>
      </c>
      <c r="D132" s="106">
        <v>310</v>
      </c>
      <c r="E132" s="15" t="s">
        <v>7</v>
      </c>
      <c r="F132" s="53" t="s">
        <v>316</v>
      </c>
      <c r="G132" s="62" t="s">
        <v>296</v>
      </c>
    </row>
    <row r="133" spans="1:7" ht="33.75" x14ac:dyDescent="0.25">
      <c r="A133" s="13">
        <v>12</v>
      </c>
      <c r="B133" s="14" t="s">
        <v>355</v>
      </c>
      <c r="C133" s="19" t="s">
        <v>356</v>
      </c>
      <c r="D133" s="106">
        <v>150</v>
      </c>
      <c r="E133" s="15" t="s">
        <v>7</v>
      </c>
      <c r="F133" s="53" t="s">
        <v>316</v>
      </c>
      <c r="G133" s="62" t="s">
        <v>296</v>
      </c>
    </row>
    <row r="134" spans="1:7" ht="22.5" x14ac:dyDescent="0.25">
      <c r="A134" s="13">
        <v>13</v>
      </c>
      <c r="B134" s="14" t="s">
        <v>357</v>
      </c>
      <c r="C134" s="19" t="s">
        <v>358</v>
      </c>
      <c r="D134" s="106">
        <v>250</v>
      </c>
      <c r="E134" s="15" t="s">
        <v>7</v>
      </c>
      <c r="F134" s="53" t="s">
        <v>316</v>
      </c>
      <c r="G134" s="62" t="s">
        <v>296</v>
      </c>
    </row>
    <row r="135" spans="1:7" ht="33.75" x14ac:dyDescent="0.25">
      <c r="A135" s="13">
        <v>14</v>
      </c>
      <c r="B135" s="14" t="s">
        <v>359</v>
      </c>
      <c r="C135" s="19" t="s">
        <v>360</v>
      </c>
      <c r="D135" s="106">
        <v>150</v>
      </c>
      <c r="E135" s="15" t="s">
        <v>7</v>
      </c>
      <c r="F135" s="53" t="s">
        <v>316</v>
      </c>
      <c r="G135" s="62" t="s">
        <v>296</v>
      </c>
    </row>
    <row r="136" spans="1:7" ht="16.5" customHeight="1" x14ac:dyDescent="0.25">
      <c r="A136" s="127">
        <v>15</v>
      </c>
      <c r="B136" s="121" t="s">
        <v>63</v>
      </c>
      <c r="C136" s="145" t="s">
        <v>351</v>
      </c>
      <c r="D136" s="140">
        <v>2933</v>
      </c>
      <c r="E136" s="151" t="s">
        <v>7</v>
      </c>
      <c r="F136" s="142" t="s">
        <v>501</v>
      </c>
      <c r="G136" s="61" t="s">
        <v>804</v>
      </c>
    </row>
    <row r="137" spans="1:7" x14ac:dyDescent="0.25">
      <c r="A137" s="127"/>
      <c r="B137" s="121"/>
      <c r="C137" s="147"/>
      <c r="D137" s="141"/>
      <c r="E137" s="153"/>
      <c r="F137" s="144"/>
      <c r="G137" s="61" t="s">
        <v>805</v>
      </c>
    </row>
    <row r="138" spans="1:7" x14ac:dyDescent="0.25">
      <c r="A138" s="201" t="s">
        <v>29</v>
      </c>
      <c r="B138" s="202"/>
      <c r="C138" s="203"/>
      <c r="D138" s="111">
        <f>SUM(D113,D115)</f>
        <v>1100</v>
      </c>
      <c r="E138" s="2" t="s">
        <v>34</v>
      </c>
      <c r="F138" s="137" t="s">
        <v>296</v>
      </c>
      <c r="G138" s="197"/>
    </row>
    <row r="139" spans="1:7" x14ac:dyDescent="0.25">
      <c r="A139" s="204"/>
      <c r="B139" s="205"/>
      <c r="C139" s="206"/>
      <c r="D139" s="111">
        <f>SUM(D114,D116,D117,D119,D121,D123,D125,D127,D129,,D136,D135,D134,D133,D132,D131)</f>
        <v>8953</v>
      </c>
      <c r="E139" s="2" t="s">
        <v>7</v>
      </c>
      <c r="F139" s="198"/>
      <c r="G139" s="199"/>
    </row>
    <row r="140" spans="1:7" ht="29.25" customHeight="1" x14ac:dyDescent="0.25">
      <c r="A140" s="134" t="s">
        <v>65</v>
      </c>
      <c r="B140" s="135"/>
      <c r="C140" s="135"/>
      <c r="D140" s="135"/>
      <c r="E140" s="135"/>
      <c r="F140" s="135"/>
      <c r="G140" s="136"/>
    </row>
    <row r="141" spans="1:7" x14ac:dyDescent="0.25">
      <c r="A141" s="171">
        <v>1</v>
      </c>
      <c r="B141" s="172" t="s">
        <v>66</v>
      </c>
      <c r="C141" s="193" t="s">
        <v>320</v>
      </c>
      <c r="D141" s="170">
        <v>2100</v>
      </c>
      <c r="E141" s="129" t="s">
        <v>7</v>
      </c>
      <c r="F141" s="211" t="s">
        <v>315</v>
      </c>
      <c r="G141" s="125" t="s">
        <v>296</v>
      </c>
    </row>
    <row r="142" spans="1:7" x14ac:dyDescent="0.25">
      <c r="A142" s="171"/>
      <c r="B142" s="172"/>
      <c r="C142" s="194"/>
      <c r="D142" s="170"/>
      <c r="E142" s="129"/>
      <c r="F142" s="212"/>
      <c r="G142" s="122"/>
    </row>
    <row r="143" spans="1:7" ht="15" customHeight="1" x14ac:dyDescent="0.25">
      <c r="A143" s="171">
        <v>2</v>
      </c>
      <c r="B143" s="172" t="s">
        <v>47</v>
      </c>
      <c r="C143" s="193" t="s">
        <v>322</v>
      </c>
      <c r="D143" s="170">
        <v>1000</v>
      </c>
      <c r="E143" s="129" t="s">
        <v>7</v>
      </c>
      <c r="F143" s="211" t="s">
        <v>315</v>
      </c>
      <c r="G143" s="125" t="s">
        <v>296</v>
      </c>
    </row>
    <row r="144" spans="1:7" x14ac:dyDescent="0.25">
      <c r="A144" s="171"/>
      <c r="B144" s="172"/>
      <c r="C144" s="194"/>
      <c r="D144" s="170"/>
      <c r="E144" s="129"/>
      <c r="F144" s="212"/>
      <c r="G144" s="122"/>
    </row>
    <row r="145" spans="1:7" ht="15" customHeight="1" x14ac:dyDescent="0.25">
      <c r="A145" s="171">
        <v>3</v>
      </c>
      <c r="B145" s="172" t="s">
        <v>323</v>
      </c>
      <c r="C145" s="193" t="s">
        <v>321</v>
      </c>
      <c r="D145" s="170">
        <v>190</v>
      </c>
      <c r="E145" s="129" t="s">
        <v>7</v>
      </c>
      <c r="F145" s="211" t="s">
        <v>315</v>
      </c>
      <c r="G145" s="125" t="s">
        <v>296</v>
      </c>
    </row>
    <row r="146" spans="1:7" x14ac:dyDescent="0.25">
      <c r="A146" s="171"/>
      <c r="B146" s="172"/>
      <c r="C146" s="194"/>
      <c r="D146" s="170"/>
      <c r="E146" s="129"/>
      <c r="F146" s="212"/>
      <c r="G146" s="122"/>
    </row>
    <row r="147" spans="1:7" ht="22.5" x14ac:dyDescent="0.25">
      <c r="A147" s="25">
        <v>4</v>
      </c>
      <c r="B147" s="26" t="s">
        <v>324</v>
      </c>
      <c r="C147" s="27" t="s">
        <v>327</v>
      </c>
      <c r="D147" s="109">
        <v>160</v>
      </c>
      <c r="E147" s="28" t="s">
        <v>7</v>
      </c>
      <c r="F147" s="54" t="s">
        <v>316</v>
      </c>
      <c r="G147" s="217" t="s">
        <v>296</v>
      </c>
    </row>
    <row r="148" spans="1:7" ht="22.5" x14ac:dyDescent="0.25">
      <c r="A148" s="25">
        <v>5</v>
      </c>
      <c r="B148" s="26" t="s">
        <v>325</v>
      </c>
      <c r="C148" s="27" t="s">
        <v>328</v>
      </c>
      <c r="D148" s="109">
        <v>140</v>
      </c>
      <c r="E148" s="28" t="s">
        <v>7</v>
      </c>
      <c r="F148" s="54" t="s">
        <v>316</v>
      </c>
      <c r="G148" s="218"/>
    </row>
    <row r="149" spans="1:7" ht="22.5" x14ac:dyDescent="0.25">
      <c r="A149" s="25">
        <v>6</v>
      </c>
      <c r="B149" s="26" t="s">
        <v>326</v>
      </c>
      <c r="C149" s="27" t="s">
        <v>329</v>
      </c>
      <c r="D149" s="109">
        <v>160</v>
      </c>
      <c r="E149" s="28" t="s">
        <v>7</v>
      </c>
      <c r="F149" s="54" t="s">
        <v>316</v>
      </c>
      <c r="G149" s="49" t="s">
        <v>296</v>
      </c>
    </row>
    <row r="150" spans="1:7" x14ac:dyDescent="0.25">
      <c r="A150" s="165" t="s">
        <v>29</v>
      </c>
      <c r="B150" s="166"/>
      <c r="C150" s="167"/>
      <c r="D150" s="29">
        <f>SUM(D141,D143,D145,D147,D148,D149)</f>
        <v>3750</v>
      </c>
      <c r="E150" s="30" t="s">
        <v>7</v>
      </c>
      <c r="F150" s="268" t="s">
        <v>296</v>
      </c>
      <c r="G150" s="269"/>
    </row>
    <row r="151" spans="1:7" ht="28.5" customHeight="1" x14ac:dyDescent="0.25">
      <c r="A151" s="173" t="s">
        <v>264</v>
      </c>
      <c r="B151" s="174"/>
      <c r="C151" s="175"/>
      <c r="D151" s="111">
        <f>SUM(D138,D110)</f>
        <v>5950</v>
      </c>
      <c r="E151" s="58" t="s">
        <v>34</v>
      </c>
      <c r="F151" s="184">
        <f>SUM(D151,D152,D153)</f>
        <v>25053</v>
      </c>
      <c r="G151" s="185"/>
    </row>
    <row r="152" spans="1:7" x14ac:dyDescent="0.25">
      <c r="A152" s="176"/>
      <c r="B152" s="177"/>
      <c r="C152" s="178"/>
      <c r="D152" s="111">
        <f>SUM(D150,D139,D111)</f>
        <v>19103</v>
      </c>
      <c r="E152" s="58" t="s">
        <v>7</v>
      </c>
      <c r="F152" s="186"/>
      <c r="G152" s="187"/>
    </row>
    <row r="153" spans="1:7" x14ac:dyDescent="0.25">
      <c r="A153" s="179"/>
      <c r="B153" s="180"/>
      <c r="C153" s="181"/>
      <c r="D153" s="111">
        <v>0</v>
      </c>
      <c r="E153" s="58" t="s">
        <v>1</v>
      </c>
      <c r="F153" s="188"/>
      <c r="G153" s="189"/>
    </row>
    <row r="154" spans="1:7" ht="15.75" customHeight="1" x14ac:dyDescent="0.25">
      <c r="A154" s="249" t="s">
        <v>267</v>
      </c>
      <c r="B154" s="250"/>
      <c r="C154" s="250"/>
      <c r="D154" s="250"/>
      <c r="E154" s="250"/>
      <c r="F154" s="250"/>
      <c r="G154" s="251"/>
    </row>
    <row r="155" spans="1:7" ht="23.25" customHeight="1" x14ac:dyDescent="0.25">
      <c r="A155" s="134" t="s">
        <v>67</v>
      </c>
      <c r="B155" s="135"/>
      <c r="C155" s="135"/>
      <c r="D155" s="135"/>
      <c r="E155" s="135"/>
      <c r="F155" s="135"/>
      <c r="G155" s="136"/>
    </row>
    <row r="156" spans="1:7" x14ac:dyDescent="0.25">
      <c r="A156" s="127">
        <v>1</v>
      </c>
      <c r="B156" s="121" t="s">
        <v>68</v>
      </c>
      <c r="C156" s="19" t="s">
        <v>371</v>
      </c>
      <c r="D156" s="106">
        <v>400</v>
      </c>
      <c r="E156" s="122" t="s">
        <v>34</v>
      </c>
      <c r="F156" s="123" t="s">
        <v>316</v>
      </c>
      <c r="G156" s="125" t="s">
        <v>296</v>
      </c>
    </row>
    <row r="157" spans="1:7" x14ac:dyDescent="0.25">
      <c r="A157" s="127"/>
      <c r="B157" s="121"/>
      <c r="C157" s="19" t="s">
        <v>372</v>
      </c>
      <c r="D157" s="106">
        <v>300</v>
      </c>
      <c r="E157" s="122"/>
      <c r="F157" s="124"/>
      <c r="G157" s="122"/>
    </row>
    <row r="158" spans="1:7" ht="15" customHeight="1" x14ac:dyDescent="0.25">
      <c r="A158" s="127">
        <v>2</v>
      </c>
      <c r="B158" s="121" t="s">
        <v>69</v>
      </c>
      <c r="C158" s="145" t="s">
        <v>369</v>
      </c>
      <c r="D158" s="126">
        <v>500</v>
      </c>
      <c r="E158" s="122" t="s">
        <v>7</v>
      </c>
      <c r="F158" s="123" t="s">
        <v>316</v>
      </c>
      <c r="G158" s="125" t="s">
        <v>296</v>
      </c>
    </row>
    <row r="159" spans="1:7" x14ac:dyDescent="0.25">
      <c r="A159" s="127"/>
      <c r="B159" s="121"/>
      <c r="C159" s="147"/>
      <c r="D159" s="126"/>
      <c r="E159" s="122"/>
      <c r="F159" s="124"/>
      <c r="G159" s="122"/>
    </row>
    <row r="160" spans="1:7" ht="15" customHeight="1" x14ac:dyDescent="0.25">
      <c r="A160" s="127">
        <v>3</v>
      </c>
      <c r="B160" s="121" t="s">
        <v>58</v>
      </c>
      <c r="C160" s="145" t="s">
        <v>370</v>
      </c>
      <c r="D160" s="126">
        <v>600</v>
      </c>
      <c r="E160" s="122" t="s">
        <v>7</v>
      </c>
      <c r="F160" s="123" t="s">
        <v>316</v>
      </c>
      <c r="G160" s="125" t="s">
        <v>296</v>
      </c>
    </row>
    <row r="161" spans="1:7" x14ac:dyDescent="0.25">
      <c r="A161" s="127"/>
      <c r="B161" s="121"/>
      <c r="C161" s="147"/>
      <c r="D161" s="126"/>
      <c r="E161" s="122"/>
      <c r="F161" s="124"/>
      <c r="G161" s="122"/>
    </row>
    <row r="162" spans="1:7" ht="15" customHeight="1" x14ac:dyDescent="0.25">
      <c r="A162" s="127">
        <v>4</v>
      </c>
      <c r="B162" s="121" t="s">
        <v>43</v>
      </c>
      <c r="C162" s="19" t="s">
        <v>371</v>
      </c>
      <c r="D162" s="106">
        <v>300</v>
      </c>
      <c r="E162" s="122" t="s">
        <v>7</v>
      </c>
      <c r="F162" s="123" t="s">
        <v>316</v>
      </c>
      <c r="G162" s="125" t="s">
        <v>296</v>
      </c>
    </row>
    <row r="163" spans="1:7" x14ac:dyDescent="0.25">
      <c r="A163" s="127"/>
      <c r="B163" s="121"/>
      <c r="C163" s="19" t="s">
        <v>372</v>
      </c>
      <c r="D163" s="106">
        <v>100</v>
      </c>
      <c r="E163" s="122"/>
      <c r="F163" s="124"/>
      <c r="G163" s="122"/>
    </row>
    <row r="164" spans="1:7" ht="15" customHeight="1" x14ac:dyDescent="0.25">
      <c r="A164" s="127">
        <v>5</v>
      </c>
      <c r="B164" s="121" t="s">
        <v>70</v>
      </c>
      <c r="C164" s="145" t="s">
        <v>370</v>
      </c>
      <c r="D164" s="126">
        <v>600</v>
      </c>
      <c r="E164" s="122" t="s">
        <v>7</v>
      </c>
      <c r="F164" s="123" t="s">
        <v>316</v>
      </c>
      <c r="G164" s="125" t="s">
        <v>296</v>
      </c>
    </row>
    <row r="165" spans="1:7" x14ac:dyDescent="0.25">
      <c r="A165" s="127"/>
      <c r="B165" s="121"/>
      <c r="C165" s="147"/>
      <c r="D165" s="126"/>
      <c r="E165" s="122"/>
      <c r="F165" s="124"/>
      <c r="G165" s="122"/>
    </row>
    <row r="166" spans="1:7" ht="15" customHeight="1" x14ac:dyDescent="0.25">
      <c r="A166" s="127">
        <v>6</v>
      </c>
      <c r="B166" s="121" t="s">
        <v>71</v>
      </c>
      <c r="C166" s="145" t="s">
        <v>370</v>
      </c>
      <c r="D166" s="126">
        <v>700</v>
      </c>
      <c r="E166" s="122" t="s">
        <v>7</v>
      </c>
      <c r="F166" s="123" t="s">
        <v>316</v>
      </c>
      <c r="G166" s="125" t="s">
        <v>296</v>
      </c>
    </row>
    <row r="167" spans="1:7" x14ac:dyDescent="0.25">
      <c r="A167" s="127"/>
      <c r="B167" s="121"/>
      <c r="C167" s="147"/>
      <c r="D167" s="126"/>
      <c r="E167" s="122"/>
      <c r="F167" s="124"/>
      <c r="G167" s="122"/>
    </row>
    <row r="168" spans="1:7" ht="15" customHeight="1" x14ac:dyDescent="0.25">
      <c r="A168" s="127">
        <v>7</v>
      </c>
      <c r="B168" s="121" t="s">
        <v>72</v>
      </c>
      <c r="C168" s="19" t="s">
        <v>370</v>
      </c>
      <c r="D168" s="106">
        <v>100</v>
      </c>
      <c r="E168" s="122" t="s">
        <v>7</v>
      </c>
      <c r="F168" s="123" t="s">
        <v>316</v>
      </c>
      <c r="G168" s="125" t="s">
        <v>296</v>
      </c>
    </row>
    <row r="169" spans="1:7" x14ac:dyDescent="0.25">
      <c r="A169" s="127"/>
      <c r="B169" s="121"/>
      <c r="C169" s="19" t="s">
        <v>370</v>
      </c>
      <c r="D169" s="106">
        <v>500</v>
      </c>
      <c r="E169" s="122"/>
      <c r="F169" s="124"/>
      <c r="G169" s="122"/>
    </row>
    <row r="170" spans="1:7" ht="15" customHeight="1" x14ac:dyDescent="0.25">
      <c r="A170" s="127">
        <v>8</v>
      </c>
      <c r="B170" s="121" t="s">
        <v>73</v>
      </c>
      <c r="C170" s="19" t="s">
        <v>369</v>
      </c>
      <c r="D170" s="106">
        <v>300</v>
      </c>
      <c r="E170" s="1" t="s">
        <v>34</v>
      </c>
      <c r="F170" s="123" t="s">
        <v>316</v>
      </c>
      <c r="G170" s="125" t="s">
        <v>296</v>
      </c>
    </row>
    <row r="171" spans="1:7" x14ac:dyDescent="0.25">
      <c r="A171" s="127"/>
      <c r="B171" s="121"/>
      <c r="C171" s="19" t="s">
        <v>369</v>
      </c>
      <c r="D171" s="106">
        <v>500</v>
      </c>
      <c r="E171" s="1" t="s">
        <v>7</v>
      </c>
      <c r="F171" s="124"/>
      <c r="G171" s="122"/>
    </row>
    <row r="172" spans="1:7" ht="15" customHeight="1" x14ac:dyDescent="0.25">
      <c r="A172" s="127">
        <v>9</v>
      </c>
      <c r="B172" s="121" t="s">
        <v>74</v>
      </c>
      <c r="C172" s="145" t="s">
        <v>369</v>
      </c>
      <c r="D172" s="126">
        <v>400</v>
      </c>
      <c r="E172" s="122" t="s">
        <v>7</v>
      </c>
      <c r="F172" s="123" t="s">
        <v>316</v>
      </c>
      <c r="G172" s="125" t="s">
        <v>296</v>
      </c>
    </row>
    <row r="173" spans="1:7" x14ac:dyDescent="0.25">
      <c r="A173" s="127"/>
      <c r="B173" s="121"/>
      <c r="C173" s="147"/>
      <c r="D173" s="126"/>
      <c r="E173" s="122"/>
      <c r="F173" s="124"/>
      <c r="G173" s="122"/>
    </row>
    <row r="174" spans="1:7" ht="15" customHeight="1" x14ac:dyDescent="0.25">
      <c r="A174" s="127">
        <v>10</v>
      </c>
      <c r="B174" s="121" t="s">
        <v>6</v>
      </c>
      <c r="C174" s="145" t="s">
        <v>370</v>
      </c>
      <c r="D174" s="106">
        <v>400</v>
      </c>
      <c r="E174" s="1" t="s">
        <v>34</v>
      </c>
      <c r="F174" s="123" t="s">
        <v>316</v>
      </c>
      <c r="G174" s="125" t="s">
        <v>296</v>
      </c>
    </row>
    <row r="175" spans="1:7" x14ac:dyDescent="0.25">
      <c r="A175" s="127"/>
      <c r="B175" s="121"/>
      <c r="C175" s="147"/>
      <c r="D175" s="106">
        <v>600</v>
      </c>
      <c r="E175" s="1" t="s">
        <v>7</v>
      </c>
      <c r="F175" s="124"/>
      <c r="G175" s="122"/>
    </row>
    <row r="176" spans="1:7" ht="15" customHeight="1" x14ac:dyDescent="0.25">
      <c r="A176" s="127">
        <v>11</v>
      </c>
      <c r="B176" s="121" t="s">
        <v>75</v>
      </c>
      <c r="C176" s="145" t="s">
        <v>370</v>
      </c>
      <c r="D176" s="126">
        <v>700</v>
      </c>
      <c r="E176" s="122" t="s">
        <v>34</v>
      </c>
      <c r="F176" s="123" t="s">
        <v>316</v>
      </c>
      <c r="G176" s="125" t="s">
        <v>296</v>
      </c>
    </row>
    <row r="177" spans="1:7" x14ac:dyDescent="0.25">
      <c r="A177" s="127"/>
      <c r="B177" s="121"/>
      <c r="C177" s="147"/>
      <c r="D177" s="126"/>
      <c r="E177" s="122"/>
      <c r="F177" s="124"/>
      <c r="G177" s="122"/>
    </row>
    <row r="178" spans="1:7" ht="15" customHeight="1" x14ac:dyDescent="0.25">
      <c r="A178" s="127">
        <v>12</v>
      </c>
      <c r="B178" s="121" t="s">
        <v>76</v>
      </c>
      <c r="C178" s="145" t="s">
        <v>369</v>
      </c>
      <c r="D178" s="126">
        <v>800</v>
      </c>
      <c r="E178" s="122" t="s">
        <v>7</v>
      </c>
      <c r="F178" s="123" t="s">
        <v>316</v>
      </c>
      <c r="G178" s="125" t="s">
        <v>296</v>
      </c>
    </row>
    <row r="179" spans="1:7" x14ac:dyDescent="0.25">
      <c r="A179" s="127"/>
      <c r="B179" s="121"/>
      <c r="C179" s="147"/>
      <c r="D179" s="126"/>
      <c r="E179" s="122"/>
      <c r="F179" s="124"/>
      <c r="G179" s="122"/>
    </row>
    <row r="180" spans="1:7" ht="15" customHeight="1" x14ac:dyDescent="0.25">
      <c r="A180" s="127">
        <v>13</v>
      </c>
      <c r="B180" s="121" t="s">
        <v>77</v>
      </c>
      <c r="C180" s="145" t="s">
        <v>369</v>
      </c>
      <c r="D180" s="106">
        <v>600</v>
      </c>
      <c r="E180" s="1" t="s">
        <v>34</v>
      </c>
      <c r="F180" s="123" t="s">
        <v>316</v>
      </c>
      <c r="G180" s="125" t="s">
        <v>296</v>
      </c>
    </row>
    <row r="181" spans="1:7" x14ac:dyDescent="0.25">
      <c r="A181" s="127"/>
      <c r="B181" s="121"/>
      <c r="C181" s="147"/>
      <c r="D181" s="106">
        <v>600</v>
      </c>
      <c r="E181" s="1" t="s">
        <v>7</v>
      </c>
      <c r="F181" s="124"/>
      <c r="G181" s="122"/>
    </row>
    <row r="182" spans="1:7" ht="15" customHeight="1" x14ac:dyDescent="0.25">
      <c r="A182" s="127">
        <v>14</v>
      </c>
      <c r="B182" s="121" t="s">
        <v>9</v>
      </c>
      <c r="C182" s="145" t="s">
        <v>370</v>
      </c>
      <c r="D182" s="126">
        <v>800</v>
      </c>
      <c r="E182" s="122" t="s">
        <v>7</v>
      </c>
      <c r="F182" s="123" t="s">
        <v>316</v>
      </c>
      <c r="G182" s="125" t="s">
        <v>296</v>
      </c>
    </row>
    <row r="183" spans="1:7" x14ac:dyDescent="0.25">
      <c r="A183" s="127"/>
      <c r="B183" s="121"/>
      <c r="C183" s="147"/>
      <c r="D183" s="126"/>
      <c r="E183" s="122"/>
      <c r="F183" s="124"/>
      <c r="G183" s="122"/>
    </row>
    <row r="184" spans="1:7" ht="15" customHeight="1" x14ac:dyDescent="0.25">
      <c r="A184" s="127">
        <v>15</v>
      </c>
      <c r="B184" s="121" t="s">
        <v>80</v>
      </c>
      <c r="C184" s="145" t="s">
        <v>369</v>
      </c>
      <c r="D184" s="126">
        <v>1000</v>
      </c>
      <c r="E184" s="122" t="s">
        <v>34</v>
      </c>
      <c r="F184" s="123" t="s">
        <v>316</v>
      </c>
      <c r="G184" s="125" t="s">
        <v>296</v>
      </c>
    </row>
    <row r="185" spans="1:7" x14ac:dyDescent="0.25">
      <c r="A185" s="127"/>
      <c r="B185" s="121"/>
      <c r="C185" s="147"/>
      <c r="D185" s="126"/>
      <c r="E185" s="122"/>
      <c r="F185" s="124"/>
      <c r="G185" s="122"/>
    </row>
    <row r="186" spans="1:7" ht="15" customHeight="1" x14ac:dyDescent="0.25">
      <c r="A186" s="127">
        <v>16</v>
      </c>
      <c r="B186" s="121" t="s">
        <v>60</v>
      </c>
      <c r="C186" s="145" t="s">
        <v>370</v>
      </c>
      <c r="D186" s="126">
        <v>500</v>
      </c>
      <c r="E186" s="122" t="s">
        <v>34</v>
      </c>
      <c r="F186" s="123" t="s">
        <v>316</v>
      </c>
      <c r="G186" s="125" t="s">
        <v>296</v>
      </c>
    </row>
    <row r="187" spans="1:7" ht="21" customHeight="1" x14ac:dyDescent="0.25">
      <c r="A187" s="127"/>
      <c r="B187" s="121"/>
      <c r="C187" s="147"/>
      <c r="D187" s="126"/>
      <c r="E187" s="122"/>
      <c r="F187" s="124"/>
      <c r="G187" s="122"/>
    </row>
    <row r="188" spans="1:7" ht="15" customHeight="1" x14ac:dyDescent="0.25">
      <c r="A188" s="127">
        <v>17</v>
      </c>
      <c r="B188" s="121" t="s">
        <v>81</v>
      </c>
      <c r="C188" s="145" t="s">
        <v>370</v>
      </c>
      <c r="D188" s="126">
        <v>1000</v>
      </c>
      <c r="E188" s="122" t="s">
        <v>7</v>
      </c>
      <c r="F188" s="123" t="s">
        <v>316</v>
      </c>
      <c r="G188" s="125" t="s">
        <v>296</v>
      </c>
    </row>
    <row r="189" spans="1:7" ht="26.25" customHeight="1" x14ac:dyDescent="0.25">
      <c r="A189" s="127"/>
      <c r="B189" s="121"/>
      <c r="C189" s="147"/>
      <c r="D189" s="126"/>
      <c r="E189" s="122"/>
      <c r="F189" s="124"/>
      <c r="G189" s="122"/>
    </row>
    <row r="190" spans="1:7" ht="15" customHeight="1" x14ac:dyDescent="0.25">
      <c r="A190" s="127">
        <v>18</v>
      </c>
      <c r="B190" s="121" t="s">
        <v>82</v>
      </c>
      <c r="C190" s="145" t="s">
        <v>370</v>
      </c>
      <c r="D190" s="126">
        <v>1000</v>
      </c>
      <c r="E190" s="122" t="s">
        <v>7</v>
      </c>
      <c r="F190" s="123" t="s">
        <v>316</v>
      </c>
      <c r="G190" s="125" t="s">
        <v>296</v>
      </c>
    </row>
    <row r="191" spans="1:7" x14ac:dyDescent="0.25">
      <c r="A191" s="127"/>
      <c r="B191" s="121"/>
      <c r="C191" s="147"/>
      <c r="D191" s="126"/>
      <c r="E191" s="122"/>
      <c r="F191" s="124"/>
      <c r="G191" s="122"/>
    </row>
    <row r="192" spans="1:7" ht="15" customHeight="1" x14ac:dyDescent="0.25">
      <c r="A192" s="127">
        <v>19</v>
      </c>
      <c r="B192" s="121" t="s">
        <v>83</v>
      </c>
      <c r="C192" s="145" t="s">
        <v>370</v>
      </c>
      <c r="D192" s="126">
        <v>800</v>
      </c>
      <c r="E192" s="122" t="s">
        <v>7</v>
      </c>
      <c r="F192" s="123" t="s">
        <v>316</v>
      </c>
      <c r="G192" s="125" t="s">
        <v>296</v>
      </c>
    </row>
    <row r="193" spans="1:7" x14ac:dyDescent="0.25">
      <c r="A193" s="127"/>
      <c r="B193" s="121"/>
      <c r="C193" s="147"/>
      <c r="D193" s="126"/>
      <c r="E193" s="122"/>
      <c r="F193" s="124"/>
      <c r="G193" s="122"/>
    </row>
    <row r="194" spans="1:7" ht="15" customHeight="1" x14ac:dyDescent="0.25">
      <c r="A194" s="127">
        <v>20</v>
      </c>
      <c r="B194" s="121" t="s">
        <v>84</v>
      </c>
      <c r="C194" s="145" t="s">
        <v>370</v>
      </c>
      <c r="D194" s="126">
        <v>1000</v>
      </c>
      <c r="E194" s="122" t="s">
        <v>7</v>
      </c>
      <c r="F194" s="123" t="s">
        <v>316</v>
      </c>
      <c r="G194" s="125" t="s">
        <v>296</v>
      </c>
    </row>
    <row r="195" spans="1:7" x14ac:dyDescent="0.25">
      <c r="A195" s="127"/>
      <c r="B195" s="121"/>
      <c r="C195" s="147"/>
      <c r="D195" s="126"/>
      <c r="E195" s="122"/>
      <c r="F195" s="124"/>
      <c r="G195" s="122"/>
    </row>
    <row r="196" spans="1:7" ht="15" customHeight="1" x14ac:dyDescent="0.25">
      <c r="A196" s="127">
        <v>21</v>
      </c>
      <c r="B196" s="121" t="s">
        <v>85</v>
      </c>
      <c r="C196" s="145" t="s">
        <v>370</v>
      </c>
      <c r="D196" s="126">
        <v>1000</v>
      </c>
      <c r="E196" s="122" t="s">
        <v>7</v>
      </c>
      <c r="F196" s="123" t="s">
        <v>316</v>
      </c>
      <c r="G196" s="125" t="s">
        <v>296</v>
      </c>
    </row>
    <row r="197" spans="1:7" x14ac:dyDescent="0.25">
      <c r="A197" s="127"/>
      <c r="B197" s="121"/>
      <c r="C197" s="147"/>
      <c r="D197" s="126"/>
      <c r="E197" s="122"/>
      <c r="F197" s="124"/>
      <c r="G197" s="122"/>
    </row>
    <row r="198" spans="1:7" ht="15" customHeight="1" x14ac:dyDescent="0.25">
      <c r="A198" s="127">
        <v>22</v>
      </c>
      <c r="B198" s="121" t="s">
        <v>86</v>
      </c>
      <c r="C198" s="145" t="s">
        <v>370</v>
      </c>
      <c r="D198" s="126">
        <v>1000</v>
      </c>
      <c r="E198" s="122" t="s">
        <v>34</v>
      </c>
      <c r="F198" s="123" t="s">
        <v>316</v>
      </c>
      <c r="G198" s="125" t="s">
        <v>296</v>
      </c>
    </row>
    <row r="199" spans="1:7" x14ac:dyDescent="0.25">
      <c r="A199" s="127"/>
      <c r="B199" s="121"/>
      <c r="C199" s="147"/>
      <c r="D199" s="126"/>
      <c r="E199" s="122"/>
      <c r="F199" s="124"/>
      <c r="G199" s="122"/>
    </row>
    <row r="200" spans="1:7" ht="15" customHeight="1" x14ac:dyDescent="0.25">
      <c r="A200" s="127">
        <v>23</v>
      </c>
      <c r="B200" s="121" t="s">
        <v>87</v>
      </c>
      <c r="C200" s="145" t="s">
        <v>369</v>
      </c>
      <c r="D200" s="126">
        <v>1400</v>
      </c>
      <c r="E200" s="122" t="s">
        <v>7</v>
      </c>
      <c r="F200" s="123" t="s">
        <v>316</v>
      </c>
      <c r="G200" s="125" t="s">
        <v>296</v>
      </c>
    </row>
    <row r="201" spans="1:7" x14ac:dyDescent="0.25">
      <c r="A201" s="127"/>
      <c r="B201" s="121"/>
      <c r="C201" s="147"/>
      <c r="D201" s="126"/>
      <c r="E201" s="122"/>
      <c r="F201" s="124"/>
      <c r="G201" s="122"/>
    </row>
    <row r="202" spans="1:7" ht="15" customHeight="1" x14ac:dyDescent="0.25">
      <c r="A202" s="127">
        <v>24</v>
      </c>
      <c r="B202" s="121" t="s">
        <v>57</v>
      </c>
      <c r="C202" s="145" t="s">
        <v>370</v>
      </c>
      <c r="D202" s="106">
        <v>400</v>
      </c>
      <c r="E202" s="1" t="s">
        <v>34</v>
      </c>
      <c r="F202" s="123" t="s">
        <v>316</v>
      </c>
      <c r="G202" s="125" t="s">
        <v>296</v>
      </c>
    </row>
    <row r="203" spans="1:7" x14ac:dyDescent="0.25">
      <c r="A203" s="127"/>
      <c r="B203" s="121"/>
      <c r="C203" s="147"/>
      <c r="D203" s="106">
        <v>800</v>
      </c>
      <c r="E203" s="1" t="s">
        <v>7</v>
      </c>
      <c r="F203" s="124"/>
      <c r="G203" s="122"/>
    </row>
    <row r="204" spans="1:7" ht="15" customHeight="1" x14ac:dyDescent="0.25">
      <c r="A204" s="127">
        <v>25</v>
      </c>
      <c r="B204" s="121" t="s">
        <v>88</v>
      </c>
      <c r="C204" s="145" t="s">
        <v>369</v>
      </c>
      <c r="D204" s="126">
        <v>800</v>
      </c>
      <c r="E204" s="122" t="s">
        <v>7</v>
      </c>
      <c r="F204" s="123" t="s">
        <v>316</v>
      </c>
      <c r="G204" s="125" t="s">
        <v>296</v>
      </c>
    </row>
    <row r="205" spans="1:7" x14ac:dyDescent="0.25">
      <c r="A205" s="127"/>
      <c r="B205" s="121"/>
      <c r="C205" s="147"/>
      <c r="D205" s="126"/>
      <c r="E205" s="122"/>
      <c r="F205" s="124"/>
      <c r="G205" s="122"/>
    </row>
    <row r="206" spans="1:7" x14ac:dyDescent="0.25">
      <c r="A206" s="127">
        <v>26</v>
      </c>
      <c r="B206" s="151" t="s">
        <v>911</v>
      </c>
      <c r="C206" s="145" t="s">
        <v>912</v>
      </c>
      <c r="D206" s="148">
        <v>500</v>
      </c>
      <c r="E206" s="122" t="s">
        <v>7</v>
      </c>
      <c r="F206" s="123" t="s">
        <v>316</v>
      </c>
      <c r="G206" s="125" t="s">
        <v>296</v>
      </c>
    </row>
    <row r="207" spans="1:7" x14ac:dyDescent="0.25">
      <c r="A207" s="127"/>
      <c r="B207" s="153"/>
      <c r="C207" s="147"/>
      <c r="D207" s="150"/>
      <c r="E207" s="122"/>
      <c r="F207" s="124"/>
      <c r="G207" s="122"/>
    </row>
    <row r="208" spans="1:7" x14ac:dyDescent="0.25">
      <c r="A208" s="127">
        <v>27</v>
      </c>
      <c r="B208" s="142" t="s">
        <v>926</v>
      </c>
      <c r="C208" s="145" t="s">
        <v>912</v>
      </c>
      <c r="D208" s="148">
        <v>305</v>
      </c>
      <c r="E208" s="122" t="s">
        <v>7</v>
      </c>
      <c r="F208" s="123" t="s">
        <v>316</v>
      </c>
      <c r="G208" s="125" t="s">
        <v>296</v>
      </c>
    </row>
    <row r="209" spans="1:7" x14ac:dyDescent="0.25">
      <c r="A209" s="127"/>
      <c r="B209" s="144"/>
      <c r="C209" s="147"/>
      <c r="D209" s="150"/>
      <c r="E209" s="122"/>
      <c r="F209" s="124"/>
      <c r="G209" s="122"/>
    </row>
    <row r="210" spans="1:7" x14ac:dyDescent="0.25">
      <c r="A210" s="127">
        <v>28</v>
      </c>
      <c r="B210" s="142" t="s">
        <v>927</v>
      </c>
      <c r="C210" s="145" t="s">
        <v>912</v>
      </c>
      <c r="D210" s="148">
        <v>385</v>
      </c>
      <c r="E210" s="122" t="s">
        <v>7</v>
      </c>
      <c r="F210" s="123" t="s">
        <v>316</v>
      </c>
      <c r="G210" s="125" t="s">
        <v>296</v>
      </c>
    </row>
    <row r="211" spans="1:7" x14ac:dyDescent="0.25">
      <c r="A211" s="127"/>
      <c r="B211" s="144"/>
      <c r="C211" s="147"/>
      <c r="D211" s="150"/>
      <c r="E211" s="122"/>
      <c r="F211" s="124"/>
      <c r="G211" s="122"/>
    </row>
    <row r="212" spans="1:7" x14ac:dyDescent="0.25">
      <c r="A212" s="127">
        <v>29</v>
      </c>
      <c r="B212" s="142" t="s">
        <v>925</v>
      </c>
      <c r="C212" s="145" t="s">
        <v>912</v>
      </c>
      <c r="D212" s="148">
        <v>278</v>
      </c>
      <c r="E212" s="122" t="s">
        <v>7</v>
      </c>
      <c r="F212" s="123" t="s">
        <v>316</v>
      </c>
      <c r="G212" s="125" t="s">
        <v>296</v>
      </c>
    </row>
    <row r="213" spans="1:7" x14ac:dyDescent="0.25">
      <c r="A213" s="127"/>
      <c r="B213" s="144"/>
      <c r="C213" s="147"/>
      <c r="D213" s="150"/>
      <c r="E213" s="122"/>
      <c r="F213" s="124"/>
      <c r="G213" s="122"/>
    </row>
    <row r="214" spans="1:7" x14ac:dyDescent="0.25">
      <c r="A214" s="127">
        <v>30</v>
      </c>
      <c r="B214" s="142" t="s">
        <v>54</v>
      </c>
      <c r="C214" s="145" t="s">
        <v>912</v>
      </c>
      <c r="D214" s="148">
        <v>500</v>
      </c>
      <c r="E214" s="122" t="s">
        <v>7</v>
      </c>
      <c r="F214" s="123" t="s">
        <v>316</v>
      </c>
      <c r="G214" s="125" t="s">
        <v>296</v>
      </c>
    </row>
    <row r="215" spans="1:7" x14ac:dyDescent="0.25">
      <c r="A215" s="127"/>
      <c r="B215" s="144"/>
      <c r="C215" s="147"/>
      <c r="D215" s="150"/>
      <c r="E215" s="122"/>
      <c r="F215" s="124"/>
      <c r="G215" s="122"/>
    </row>
    <row r="216" spans="1:7" x14ac:dyDescent="0.25">
      <c r="A216" s="201" t="s">
        <v>29</v>
      </c>
      <c r="B216" s="202"/>
      <c r="C216" s="203"/>
      <c r="D216" s="111">
        <f>SUM(D156,D170,D174,D176,D180,D184,D186,D198,D202,D157)</f>
        <v>5600</v>
      </c>
      <c r="E216" s="2" t="s">
        <v>34</v>
      </c>
      <c r="F216" s="137" t="s">
        <v>296</v>
      </c>
      <c r="G216" s="197"/>
    </row>
    <row r="217" spans="1:7" x14ac:dyDescent="0.25">
      <c r="A217" s="204"/>
      <c r="B217" s="205"/>
      <c r="C217" s="206"/>
      <c r="D217" s="111">
        <f>SUM(D158,D160,D162,D164,D166,D168,D171,D172,D175,D178,D181,D182,D188,D190,D192,D194,D196,D200,D203,D204,D169,D163,D206,D208,D210,D212,A216)</f>
        <v>16368</v>
      </c>
      <c r="E217" s="2" t="s">
        <v>7</v>
      </c>
      <c r="F217" s="198"/>
      <c r="G217" s="199"/>
    </row>
    <row r="218" spans="1:7" ht="15.75" customHeight="1" x14ac:dyDescent="0.25">
      <c r="A218" s="134" t="s">
        <v>89</v>
      </c>
      <c r="B218" s="135"/>
      <c r="C218" s="135"/>
      <c r="D218" s="135"/>
      <c r="E218" s="135"/>
      <c r="F218" s="135"/>
      <c r="G218" s="136"/>
    </row>
    <row r="219" spans="1:7" x14ac:dyDescent="0.25">
      <c r="A219" s="127">
        <v>1</v>
      </c>
      <c r="B219" s="121" t="s">
        <v>0</v>
      </c>
      <c r="C219" s="145" t="s">
        <v>373</v>
      </c>
      <c r="D219" s="126">
        <v>750</v>
      </c>
      <c r="E219" s="122" t="s">
        <v>7</v>
      </c>
      <c r="F219" s="123" t="s">
        <v>316</v>
      </c>
      <c r="G219" s="125" t="s">
        <v>296</v>
      </c>
    </row>
    <row r="220" spans="1:7" ht="24" customHeight="1" x14ac:dyDescent="0.25">
      <c r="A220" s="127"/>
      <c r="B220" s="121"/>
      <c r="C220" s="147"/>
      <c r="D220" s="126"/>
      <c r="E220" s="122"/>
      <c r="F220" s="124"/>
      <c r="G220" s="122"/>
    </row>
    <row r="221" spans="1:7" ht="15" customHeight="1" x14ac:dyDescent="0.25">
      <c r="A221" s="127">
        <v>2</v>
      </c>
      <c r="B221" s="121" t="s">
        <v>43</v>
      </c>
      <c r="C221" s="145" t="s">
        <v>374</v>
      </c>
      <c r="D221" s="126">
        <v>800</v>
      </c>
      <c r="E221" s="122" t="s">
        <v>7</v>
      </c>
      <c r="F221" s="123" t="s">
        <v>316</v>
      </c>
      <c r="G221" s="125" t="s">
        <v>296</v>
      </c>
    </row>
    <row r="222" spans="1:7" x14ac:dyDescent="0.25">
      <c r="A222" s="127"/>
      <c r="B222" s="121"/>
      <c r="C222" s="147"/>
      <c r="D222" s="126"/>
      <c r="E222" s="122"/>
      <c r="F222" s="124"/>
      <c r="G222" s="122"/>
    </row>
    <row r="223" spans="1:7" ht="15" customHeight="1" x14ac:dyDescent="0.25">
      <c r="A223" s="127">
        <v>3</v>
      </c>
      <c r="B223" s="121" t="s">
        <v>90</v>
      </c>
      <c r="C223" s="19" t="s">
        <v>375</v>
      </c>
      <c r="D223" s="126">
        <v>900</v>
      </c>
      <c r="E223" s="122" t="s">
        <v>7</v>
      </c>
      <c r="F223" s="123" t="s">
        <v>316</v>
      </c>
      <c r="G223" s="125" t="s">
        <v>296</v>
      </c>
    </row>
    <row r="224" spans="1:7" x14ac:dyDescent="0.25">
      <c r="A224" s="127"/>
      <c r="B224" s="121"/>
      <c r="C224" s="19" t="s">
        <v>381</v>
      </c>
      <c r="D224" s="126"/>
      <c r="E224" s="122"/>
      <c r="F224" s="124"/>
      <c r="G224" s="122"/>
    </row>
    <row r="225" spans="1:7" ht="15" customHeight="1" x14ac:dyDescent="0.25">
      <c r="A225" s="127">
        <v>4</v>
      </c>
      <c r="B225" s="121" t="s">
        <v>91</v>
      </c>
      <c r="C225" s="145" t="s">
        <v>376</v>
      </c>
      <c r="D225" s="126">
        <v>1000</v>
      </c>
      <c r="E225" s="122" t="s">
        <v>7</v>
      </c>
      <c r="F225" s="123" t="s">
        <v>316</v>
      </c>
      <c r="G225" s="125" t="s">
        <v>296</v>
      </c>
    </row>
    <row r="226" spans="1:7" x14ac:dyDescent="0.25">
      <c r="A226" s="127"/>
      <c r="B226" s="121"/>
      <c r="C226" s="147"/>
      <c r="D226" s="126"/>
      <c r="E226" s="122"/>
      <c r="F226" s="124"/>
      <c r="G226" s="122"/>
    </row>
    <row r="227" spans="1:7" ht="15" customHeight="1" x14ac:dyDescent="0.25">
      <c r="A227" s="127">
        <v>5</v>
      </c>
      <c r="B227" s="121" t="s">
        <v>92</v>
      </c>
      <c r="C227" s="145" t="s">
        <v>374</v>
      </c>
      <c r="D227" s="106">
        <v>900</v>
      </c>
      <c r="E227" s="1" t="s">
        <v>34</v>
      </c>
      <c r="F227" s="123" t="s">
        <v>316</v>
      </c>
      <c r="G227" s="125" t="s">
        <v>296</v>
      </c>
    </row>
    <row r="228" spans="1:7" x14ac:dyDescent="0.25">
      <c r="A228" s="127"/>
      <c r="B228" s="121"/>
      <c r="C228" s="147"/>
      <c r="D228" s="106">
        <v>500</v>
      </c>
      <c r="E228" s="1" t="s">
        <v>7</v>
      </c>
      <c r="F228" s="124"/>
      <c r="G228" s="122"/>
    </row>
    <row r="229" spans="1:7" ht="15" customHeight="1" x14ac:dyDescent="0.25">
      <c r="A229" s="127">
        <v>6</v>
      </c>
      <c r="B229" s="121" t="s">
        <v>6</v>
      </c>
      <c r="C229" s="19" t="s">
        <v>377</v>
      </c>
      <c r="D229" s="106">
        <v>500</v>
      </c>
      <c r="E229" s="1" t="s">
        <v>34</v>
      </c>
      <c r="F229" s="123" t="s">
        <v>316</v>
      </c>
      <c r="G229" s="125" t="s">
        <v>296</v>
      </c>
    </row>
    <row r="230" spans="1:7" x14ac:dyDescent="0.25">
      <c r="A230" s="127"/>
      <c r="B230" s="121"/>
      <c r="C230" s="19" t="s">
        <v>378</v>
      </c>
      <c r="D230" s="106">
        <v>700</v>
      </c>
      <c r="E230" s="1" t="s">
        <v>7</v>
      </c>
      <c r="F230" s="124"/>
      <c r="G230" s="122"/>
    </row>
    <row r="231" spans="1:7" ht="15" customHeight="1" x14ac:dyDescent="0.25">
      <c r="A231" s="127">
        <v>7</v>
      </c>
      <c r="B231" s="121" t="s">
        <v>41</v>
      </c>
      <c r="C231" s="145" t="s">
        <v>374</v>
      </c>
      <c r="D231" s="126">
        <v>900</v>
      </c>
      <c r="E231" s="122" t="s">
        <v>7</v>
      </c>
      <c r="F231" s="123" t="s">
        <v>316</v>
      </c>
      <c r="G231" s="125" t="s">
        <v>296</v>
      </c>
    </row>
    <row r="232" spans="1:7" x14ac:dyDescent="0.25">
      <c r="A232" s="127"/>
      <c r="B232" s="121"/>
      <c r="C232" s="147"/>
      <c r="D232" s="126"/>
      <c r="E232" s="122"/>
      <c r="F232" s="124"/>
      <c r="G232" s="122"/>
    </row>
    <row r="233" spans="1:7" ht="15" customHeight="1" x14ac:dyDescent="0.25">
      <c r="A233" s="127">
        <v>8</v>
      </c>
      <c r="B233" s="121" t="s">
        <v>5</v>
      </c>
      <c r="C233" s="145" t="s">
        <v>379</v>
      </c>
      <c r="D233" s="126">
        <v>1000</v>
      </c>
      <c r="E233" s="122" t="s">
        <v>7</v>
      </c>
      <c r="F233" s="123" t="s">
        <v>316</v>
      </c>
      <c r="G233" s="125" t="s">
        <v>296</v>
      </c>
    </row>
    <row r="234" spans="1:7" x14ac:dyDescent="0.25">
      <c r="A234" s="127"/>
      <c r="B234" s="121"/>
      <c r="C234" s="147"/>
      <c r="D234" s="126"/>
      <c r="E234" s="122"/>
      <c r="F234" s="124"/>
      <c r="G234" s="122"/>
    </row>
    <row r="235" spans="1:7" ht="15" customHeight="1" x14ac:dyDescent="0.25">
      <c r="A235" s="127">
        <v>9</v>
      </c>
      <c r="B235" s="121" t="s">
        <v>93</v>
      </c>
      <c r="C235" s="145" t="s">
        <v>380</v>
      </c>
      <c r="D235" s="126">
        <v>1000</v>
      </c>
      <c r="E235" s="122" t="s">
        <v>7</v>
      </c>
      <c r="F235" s="123" t="s">
        <v>316</v>
      </c>
      <c r="G235" s="125" t="s">
        <v>296</v>
      </c>
    </row>
    <row r="236" spans="1:7" x14ac:dyDescent="0.25">
      <c r="A236" s="127"/>
      <c r="B236" s="121"/>
      <c r="C236" s="147"/>
      <c r="D236" s="126"/>
      <c r="E236" s="122"/>
      <c r="F236" s="124"/>
      <c r="G236" s="122"/>
    </row>
    <row r="237" spans="1:7" ht="15" customHeight="1" x14ac:dyDescent="0.25">
      <c r="A237" s="127">
        <v>10</v>
      </c>
      <c r="B237" s="121" t="s">
        <v>2</v>
      </c>
      <c r="C237" s="145" t="s">
        <v>385</v>
      </c>
      <c r="D237" s="126">
        <v>800</v>
      </c>
      <c r="E237" s="122" t="s">
        <v>7</v>
      </c>
      <c r="F237" s="123" t="s">
        <v>316</v>
      </c>
      <c r="G237" s="125" t="s">
        <v>296</v>
      </c>
    </row>
    <row r="238" spans="1:7" x14ac:dyDescent="0.25">
      <c r="A238" s="127"/>
      <c r="B238" s="121"/>
      <c r="C238" s="147"/>
      <c r="D238" s="126"/>
      <c r="E238" s="122"/>
      <c r="F238" s="124"/>
      <c r="G238" s="122"/>
    </row>
    <row r="239" spans="1:7" ht="15" customHeight="1" x14ac:dyDescent="0.25">
      <c r="A239" s="127">
        <v>11</v>
      </c>
      <c r="B239" s="121" t="s">
        <v>94</v>
      </c>
      <c r="C239" s="145" t="s">
        <v>374</v>
      </c>
      <c r="D239" s="126">
        <v>700</v>
      </c>
      <c r="E239" s="122" t="s">
        <v>7</v>
      </c>
      <c r="F239" s="123" t="s">
        <v>316</v>
      </c>
      <c r="G239" s="125" t="s">
        <v>296</v>
      </c>
    </row>
    <row r="240" spans="1:7" x14ac:dyDescent="0.25">
      <c r="A240" s="127"/>
      <c r="B240" s="121"/>
      <c r="C240" s="147"/>
      <c r="D240" s="126"/>
      <c r="E240" s="122"/>
      <c r="F240" s="124"/>
      <c r="G240" s="122"/>
    </row>
    <row r="241" spans="1:7" ht="15" customHeight="1" x14ac:dyDescent="0.25">
      <c r="A241" s="127">
        <v>12</v>
      </c>
      <c r="B241" s="121" t="s">
        <v>95</v>
      </c>
      <c r="C241" s="145" t="s">
        <v>382</v>
      </c>
      <c r="D241" s="126">
        <v>1200</v>
      </c>
      <c r="E241" s="122" t="s">
        <v>7</v>
      </c>
      <c r="F241" s="123" t="s">
        <v>316</v>
      </c>
      <c r="G241" s="125" t="s">
        <v>296</v>
      </c>
    </row>
    <row r="242" spans="1:7" x14ac:dyDescent="0.25">
      <c r="A242" s="127"/>
      <c r="B242" s="121"/>
      <c r="C242" s="147"/>
      <c r="D242" s="126"/>
      <c r="E242" s="122"/>
      <c r="F242" s="124"/>
      <c r="G242" s="122"/>
    </row>
    <row r="243" spans="1:7" ht="15" customHeight="1" x14ac:dyDescent="0.25">
      <c r="A243" s="127">
        <v>13</v>
      </c>
      <c r="B243" s="121" t="s">
        <v>96</v>
      </c>
      <c r="C243" s="145" t="s">
        <v>383</v>
      </c>
      <c r="D243" s="126">
        <v>1000</v>
      </c>
      <c r="E243" s="122" t="s">
        <v>7</v>
      </c>
      <c r="F243" s="123" t="s">
        <v>316</v>
      </c>
      <c r="G243" s="125" t="s">
        <v>296</v>
      </c>
    </row>
    <row r="244" spans="1:7" x14ac:dyDescent="0.25">
      <c r="A244" s="127"/>
      <c r="B244" s="121"/>
      <c r="C244" s="147"/>
      <c r="D244" s="126"/>
      <c r="E244" s="122"/>
      <c r="F244" s="124"/>
      <c r="G244" s="122"/>
    </row>
    <row r="245" spans="1:7" ht="15" customHeight="1" x14ac:dyDescent="0.25">
      <c r="A245" s="127">
        <v>14</v>
      </c>
      <c r="B245" s="121" t="s">
        <v>97</v>
      </c>
      <c r="C245" s="145" t="s">
        <v>384</v>
      </c>
      <c r="D245" s="126">
        <v>1000</v>
      </c>
      <c r="E245" s="122" t="s">
        <v>7</v>
      </c>
      <c r="F245" s="123" t="s">
        <v>316</v>
      </c>
      <c r="G245" s="125" t="s">
        <v>296</v>
      </c>
    </row>
    <row r="246" spans="1:7" x14ac:dyDescent="0.25">
      <c r="A246" s="127"/>
      <c r="B246" s="121"/>
      <c r="C246" s="147"/>
      <c r="D246" s="126"/>
      <c r="E246" s="122"/>
      <c r="F246" s="124"/>
      <c r="G246" s="122"/>
    </row>
    <row r="247" spans="1:7" x14ac:dyDescent="0.25">
      <c r="A247" s="171">
        <v>15</v>
      </c>
      <c r="B247" s="172" t="s">
        <v>913</v>
      </c>
      <c r="C247" s="193" t="s">
        <v>912</v>
      </c>
      <c r="D247" s="140">
        <v>710</v>
      </c>
      <c r="E247" s="129" t="s">
        <v>7</v>
      </c>
      <c r="F247" s="211" t="s">
        <v>316</v>
      </c>
      <c r="G247" s="128" t="s">
        <v>296</v>
      </c>
    </row>
    <row r="248" spans="1:7" x14ac:dyDescent="0.25">
      <c r="A248" s="171"/>
      <c r="B248" s="172"/>
      <c r="C248" s="194"/>
      <c r="D248" s="141"/>
      <c r="E248" s="129"/>
      <c r="F248" s="212"/>
      <c r="G248" s="129"/>
    </row>
    <row r="249" spans="1:7" x14ac:dyDescent="0.25">
      <c r="A249" s="171">
        <v>16</v>
      </c>
      <c r="B249" s="215" t="s">
        <v>260</v>
      </c>
      <c r="C249" s="193" t="s">
        <v>912</v>
      </c>
      <c r="D249" s="140">
        <v>910</v>
      </c>
      <c r="E249" s="129" t="s">
        <v>7</v>
      </c>
      <c r="F249" s="211" t="s">
        <v>316</v>
      </c>
      <c r="G249" s="128" t="s">
        <v>296</v>
      </c>
    </row>
    <row r="250" spans="1:7" x14ac:dyDescent="0.25">
      <c r="A250" s="171"/>
      <c r="B250" s="216"/>
      <c r="C250" s="194"/>
      <c r="D250" s="141"/>
      <c r="E250" s="129"/>
      <c r="F250" s="212"/>
      <c r="G250" s="129"/>
    </row>
    <row r="251" spans="1:7" x14ac:dyDescent="0.25">
      <c r="A251" s="171">
        <v>17</v>
      </c>
      <c r="B251" s="215" t="s">
        <v>82</v>
      </c>
      <c r="C251" s="193" t="s">
        <v>912</v>
      </c>
      <c r="D251" s="140">
        <v>310</v>
      </c>
      <c r="E251" s="129" t="s">
        <v>7</v>
      </c>
      <c r="F251" s="211" t="s">
        <v>316</v>
      </c>
      <c r="G251" s="128" t="s">
        <v>296</v>
      </c>
    </row>
    <row r="252" spans="1:7" x14ac:dyDescent="0.25">
      <c r="A252" s="171"/>
      <c r="B252" s="216"/>
      <c r="C252" s="194"/>
      <c r="D252" s="141"/>
      <c r="E252" s="129"/>
      <c r="F252" s="212"/>
      <c r="G252" s="129"/>
    </row>
    <row r="253" spans="1:7" x14ac:dyDescent="0.25">
      <c r="A253" s="171">
        <v>18</v>
      </c>
      <c r="B253" s="215" t="s">
        <v>914</v>
      </c>
      <c r="C253" s="193" t="s">
        <v>912</v>
      </c>
      <c r="D253" s="140">
        <v>730</v>
      </c>
      <c r="E253" s="129" t="s">
        <v>7</v>
      </c>
      <c r="F253" s="211" t="s">
        <v>316</v>
      </c>
      <c r="G253" s="128" t="s">
        <v>296</v>
      </c>
    </row>
    <row r="254" spans="1:7" x14ac:dyDescent="0.25">
      <c r="A254" s="171"/>
      <c r="B254" s="216"/>
      <c r="C254" s="194"/>
      <c r="D254" s="141"/>
      <c r="E254" s="129"/>
      <c r="F254" s="212"/>
      <c r="G254" s="129"/>
    </row>
    <row r="255" spans="1:7" x14ac:dyDescent="0.25">
      <c r="A255" s="171">
        <v>19</v>
      </c>
      <c r="B255" s="215" t="s">
        <v>915</v>
      </c>
      <c r="C255" s="193" t="s">
        <v>912</v>
      </c>
      <c r="D255" s="140">
        <v>390</v>
      </c>
      <c r="E255" s="129" t="s">
        <v>7</v>
      </c>
      <c r="F255" s="211" t="s">
        <v>316</v>
      </c>
      <c r="G255" s="128" t="s">
        <v>296</v>
      </c>
    </row>
    <row r="256" spans="1:7" x14ac:dyDescent="0.25">
      <c r="A256" s="171"/>
      <c r="B256" s="216"/>
      <c r="C256" s="194"/>
      <c r="D256" s="141"/>
      <c r="E256" s="129"/>
      <c r="F256" s="212"/>
      <c r="G256" s="129"/>
    </row>
    <row r="257" spans="1:7" x14ac:dyDescent="0.25">
      <c r="A257" s="171">
        <v>20</v>
      </c>
      <c r="B257" s="215" t="s">
        <v>916</v>
      </c>
      <c r="C257" s="193" t="s">
        <v>912</v>
      </c>
      <c r="D257" s="140">
        <v>350</v>
      </c>
      <c r="E257" s="129" t="s">
        <v>7</v>
      </c>
      <c r="F257" s="211" t="s">
        <v>316</v>
      </c>
      <c r="G257" s="128" t="s">
        <v>296</v>
      </c>
    </row>
    <row r="258" spans="1:7" x14ac:dyDescent="0.25">
      <c r="A258" s="171"/>
      <c r="B258" s="216"/>
      <c r="C258" s="194"/>
      <c r="D258" s="141"/>
      <c r="E258" s="129"/>
      <c r="F258" s="212"/>
      <c r="G258" s="129"/>
    </row>
    <row r="259" spans="1:7" x14ac:dyDescent="0.25">
      <c r="A259" s="171">
        <v>21</v>
      </c>
      <c r="B259" s="215" t="s">
        <v>917</v>
      </c>
      <c r="C259" s="193" t="s">
        <v>912</v>
      </c>
      <c r="D259" s="140">
        <v>780</v>
      </c>
      <c r="E259" s="129" t="s">
        <v>7</v>
      </c>
      <c r="F259" s="211" t="s">
        <v>316</v>
      </c>
      <c r="G259" s="128" t="s">
        <v>296</v>
      </c>
    </row>
    <row r="260" spans="1:7" x14ac:dyDescent="0.25">
      <c r="A260" s="171"/>
      <c r="B260" s="216"/>
      <c r="C260" s="194"/>
      <c r="D260" s="141"/>
      <c r="E260" s="129"/>
      <c r="F260" s="212"/>
      <c r="G260" s="129"/>
    </row>
    <row r="261" spans="1:7" x14ac:dyDescent="0.25">
      <c r="A261" s="171">
        <v>22</v>
      </c>
      <c r="B261" s="215" t="s">
        <v>918</v>
      </c>
      <c r="C261" s="193" t="s">
        <v>912</v>
      </c>
      <c r="D261" s="140">
        <v>590</v>
      </c>
      <c r="E261" s="129" t="s">
        <v>7</v>
      </c>
      <c r="F261" s="211" t="s">
        <v>316</v>
      </c>
      <c r="G261" s="128" t="s">
        <v>296</v>
      </c>
    </row>
    <row r="262" spans="1:7" x14ac:dyDescent="0.25">
      <c r="A262" s="171"/>
      <c r="B262" s="216"/>
      <c r="C262" s="194"/>
      <c r="D262" s="141"/>
      <c r="E262" s="129"/>
      <c r="F262" s="212"/>
      <c r="G262" s="129"/>
    </row>
    <row r="263" spans="1:7" x14ac:dyDescent="0.25">
      <c r="A263" s="171">
        <v>23</v>
      </c>
      <c r="B263" s="215" t="s">
        <v>919</v>
      </c>
      <c r="C263" s="193" t="s">
        <v>912</v>
      </c>
      <c r="D263" s="140">
        <v>650</v>
      </c>
      <c r="E263" s="129" t="s">
        <v>7</v>
      </c>
      <c r="F263" s="211" t="s">
        <v>316</v>
      </c>
      <c r="G263" s="128" t="s">
        <v>296</v>
      </c>
    </row>
    <row r="264" spans="1:7" x14ac:dyDescent="0.25">
      <c r="A264" s="171"/>
      <c r="B264" s="216"/>
      <c r="C264" s="194"/>
      <c r="D264" s="141"/>
      <c r="E264" s="129"/>
      <c r="F264" s="212"/>
      <c r="G264" s="129"/>
    </row>
    <row r="265" spans="1:7" x14ac:dyDescent="0.25">
      <c r="A265" s="171">
        <v>24</v>
      </c>
      <c r="B265" s="215" t="s">
        <v>920</v>
      </c>
      <c r="C265" s="193" t="s">
        <v>912</v>
      </c>
      <c r="D265" s="140">
        <v>580</v>
      </c>
      <c r="E265" s="129" t="s">
        <v>7</v>
      </c>
      <c r="F265" s="211" t="s">
        <v>316</v>
      </c>
      <c r="G265" s="128" t="s">
        <v>296</v>
      </c>
    </row>
    <row r="266" spans="1:7" x14ac:dyDescent="0.25">
      <c r="A266" s="171"/>
      <c r="B266" s="216"/>
      <c r="C266" s="194"/>
      <c r="D266" s="141"/>
      <c r="E266" s="129"/>
      <c r="F266" s="212"/>
      <c r="G266" s="129"/>
    </row>
    <row r="267" spans="1:7" x14ac:dyDescent="0.25">
      <c r="A267" s="171">
        <v>25</v>
      </c>
      <c r="B267" s="215" t="s">
        <v>924</v>
      </c>
      <c r="C267" s="193" t="s">
        <v>912</v>
      </c>
      <c r="D267" s="140">
        <v>318</v>
      </c>
      <c r="E267" s="129" t="s">
        <v>7</v>
      </c>
      <c r="F267" s="211" t="s">
        <v>316</v>
      </c>
      <c r="G267" s="128" t="s">
        <v>296</v>
      </c>
    </row>
    <row r="268" spans="1:7" x14ac:dyDescent="0.25">
      <c r="A268" s="171"/>
      <c r="B268" s="216"/>
      <c r="C268" s="194"/>
      <c r="D268" s="141"/>
      <c r="E268" s="129"/>
      <c r="F268" s="212"/>
      <c r="G268" s="129"/>
    </row>
    <row r="269" spans="1:7" x14ac:dyDescent="0.25">
      <c r="A269" s="171">
        <v>26</v>
      </c>
      <c r="B269" s="215" t="s">
        <v>923</v>
      </c>
      <c r="C269" s="193" t="s">
        <v>912</v>
      </c>
      <c r="D269" s="140">
        <v>410</v>
      </c>
      <c r="E269" s="129" t="s">
        <v>7</v>
      </c>
      <c r="F269" s="211" t="s">
        <v>316</v>
      </c>
      <c r="G269" s="128" t="s">
        <v>296</v>
      </c>
    </row>
    <row r="270" spans="1:7" x14ac:dyDescent="0.25">
      <c r="A270" s="171"/>
      <c r="B270" s="216"/>
      <c r="C270" s="194"/>
      <c r="D270" s="141"/>
      <c r="E270" s="129"/>
      <c r="F270" s="212"/>
      <c r="G270" s="129"/>
    </row>
    <row r="271" spans="1:7" x14ac:dyDescent="0.25">
      <c r="A271" s="201" t="s">
        <v>29</v>
      </c>
      <c r="B271" s="202"/>
      <c r="C271" s="203"/>
      <c r="D271" s="111">
        <f>SUM(D227,D229)</f>
        <v>1400</v>
      </c>
      <c r="E271" s="2" t="s">
        <v>34</v>
      </c>
      <c r="F271" s="137" t="s">
        <v>296</v>
      </c>
      <c r="G271" s="197"/>
    </row>
    <row r="272" spans="1:7" x14ac:dyDescent="0.25">
      <c r="A272" s="204"/>
      <c r="B272" s="205"/>
      <c r="C272" s="206"/>
      <c r="D272" s="111">
        <f>SUM(D219,D221,D223,D225,D228,D230,D231,D233,D235,D237,D239,D241,D243,D245,D247,D249,D251,D253,D255,D257,D259,D261,D263,D269,D268,D269,)</f>
        <v>18490</v>
      </c>
      <c r="E272" s="2" t="s">
        <v>7</v>
      </c>
      <c r="F272" s="198"/>
      <c r="G272" s="199"/>
    </row>
    <row r="273" spans="1:7" x14ac:dyDescent="0.25">
      <c r="A273" s="154" t="s">
        <v>98</v>
      </c>
      <c r="B273" s="155"/>
      <c r="C273" s="155"/>
      <c r="D273" s="155"/>
      <c r="E273" s="155"/>
      <c r="F273" s="155"/>
      <c r="G273" s="156"/>
    </row>
    <row r="274" spans="1:7" ht="22.5" customHeight="1" x14ac:dyDescent="0.25">
      <c r="A274" s="171">
        <v>1</v>
      </c>
      <c r="B274" s="172" t="s">
        <v>99</v>
      </c>
      <c r="C274" s="193" t="s">
        <v>386</v>
      </c>
      <c r="D274" s="170">
        <v>1650</v>
      </c>
      <c r="E274" s="129" t="s">
        <v>7</v>
      </c>
      <c r="F274" s="211" t="s">
        <v>387</v>
      </c>
      <c r="G274" s="125" t="s">
        <v>296</v>
      </c>
    </row>
    <row r="275" spans="1:7" ht="21" customHeight="1" x14ac:dyDescent="0.25">
      <c r="A275" s="171"/>
      <c r="B275" s="172"/>
      <c r="C275" s="194"/>
      <c r="D275" s="170"/>
      <c r="E275" s="129"/>
      <c r="F275" s="212"/>
      <c r="G275" s="122"/>
    </row>
    <row r="276" spans="1:7" x14ac:dyDescent="0.25">
      <c r="A276" s="171">
        <v>2</v>
      </c>
      <c r="B276" s="172" t="s">
        <v>100</v>
      </c>
      <c r="C276" s="193" t="s">
        <v>388</v>
      </c>
      <c r="D276" s="109">
        <v>300</v>
      </c>
      <c r="E276" s="28" t="s">
        <v>34</v>
      </c>
      <c r="F276" s="123" t="s">
        <v>316</v>
      </c>
      <c r="G276" s="125" t="s">
        <v>296</v>
      </c>
    </row>
    <row r="277" spans="1:7" ht="15" customHeight="1" x14ac:dyDescent="0.25">
      <c r="A277" s="171"/>
      <c r="B277" s="172"/>
      <c r="C277" s="194"/>
      <c r="D277" s="109">
        <v>200</v>
      </c>
      <c r="E277" s="28" t="s">
        <v>7</v>
      </c>
      <c r="F277" s="124"/>
      <c r="G277" s="122"/>
    </row>
    <row r="278" spans="1:7" ht="21.75" customHeight="1" x14ac:dyDescent="0.25">
      <c r="A278" s="171">
        <v>3</v>
      </c>
      <c r="B278" s="172" t="s">
        <v>31</v>
      </c>
      <c r="C278" s="193" t="s">
        <v>388</v>
      </c>
      <c r="D278" s="170">
        <v>700</v>
      </c>
      <c r="E278" s="129" t="s">
        <v>7</v>
      </c>
      <c r="F278" s="123" t="s">
        <v>316</v>
      </c>
      <c r="G278" s="125" t="s">
        <v>296</v>
      </c>
    </row>
    <row r="279" spans="1:7" x14ac:dyDescent="0.25">
      <c r="A279" s="171"/>
      <c r="B279" s="172"/>
      <c r="C279" s="194"/>
      <c r="D279" s="170"/>
      <c r="E279" s="129"/>
      <c r="F279" s="124"/>
      <c r="G279" s="122"/>
    </row>
    <row r="280" spans="1:7" ht="15" customHeight="1" x14ac:dyDescent="0.25">
      <c r="A280" s="171">
        <v>4</v>
      </c>
      <c r="B280" s="172" t="s">
        <v>5</v>
      </c>
      <c r="C280" s="193" t="s">
        <v>389</v>
      </c>
      <c r="D280" s="170">
        <v>800</v>
      </c>
      <c r="E280" s="129" t="s">
        <v>7</v>
      </c>
      <c r="F280" s="123" t="s">
        <v>316</v>
      </c>
      <c r="G280" s="125" t="s">
        <v>296</v>
      </c>
    </row>
    <row r="281" spans="1:7" x14ac:dyDescent="0.25">
      <c r="A281" s="171"/>
      <c r="B281" s="172"/>
      <c r="C281" s="194"/>
      <c r="D281" s="170"/>
      <c r="E281" s="129"/>
      <c r="F281" s="124"/>
      <c r="G281" s="122"/>
    </row>
    <row r="282" spans="1:7" ht="15" customHeight="1" x14ac:dyDescent="0.25">
      <c r="A282" s="171">
        <v>5</v>
      </c>
      <c r="B282" s="172" t="s">
        <v>41</v>
      </c>
      <c r="C282" s="193" t="s">
        <v>390</v>
      </c>
      <c r="D282" s="170">
        <v>1076</v>
      </c>
      <c r="E282" s="129" t="s">
        <v>7</v>
      </c>
      <c r="F282" s="123" t="s">
        <v>316</v>
      </c>
      <c r="G282" s="125" t="s">
        <v>296</v>
      </c>
    </row>
    <row r="283" spans="1:7" x14ac:dyDescent="0.25">
      <c r="A283" s="171"/>
      <c r="B283" s="172"/>
      <c r="C283" s="194"/>
      <c r="D283" s="170"/>
      <c r="E283" s="129"/>
      <c r="F283" s="124"/>
      <c r="G283" s="122"/>
    </row>
    <row r="284" spans="1:7" ht="15" customHeight="1" x14ac:dyDescent="0.25">
      <c r="A284" s="171">
        <v>6</v>
      </c>
      <c r="B284" s="172" t="s">
        <v>6</v>
      </c>
      <c r="C284" s="27" t="s">
        <v>413</v>
      </c>
      <c r="D284" s="109">
        <v>450</v>
      </c>
      <c r="E284" s="44" t="s">
        <v>7</v>
      </c>
      <c r="F284" s="123" t="s">
        <v>316</v>
      </c>
      <c r="G284" s="125" t="s">
        <v>296</v>
      </c>
    </row>
    <row r="285" spans="1:7" x14ac:dyDescent="0.25">
      <c r="A285" s="171"/>
      <c r="B285" s="172"/>
      <c r="C285" s="27" t="s">
        <v>414</v>
      </c>
      <c r="D285" s="109">
        <v>450</v>
      </c>
      <c r="E285" s="44" t="s">
        <v>7</v>
      </c>
      <c r="F285" s="124"/>
      <c r="G285" s="122"/>
    </row>
    <row r="286" spans="1:7" ht="15" customHeight="1" x14ac:dyDescent="0.25">
      <c r="A286" s="171">
        <v>7</v>
      </c>
      <c r="B286" s="172" t="s">
        <v>101</v>
      </c>
      <c r="C286" s="193" t="s">
        <v>391</v>
      </c>
      <c r="D286" s="170">
        <v>700</v>
      </c>
      <c r="E286" s="129" t="s">
        <v>7</v>
      </c>
      <c r="F286" s="123" t="s">
        <v>316</v>
      </c>
      <c r="G286" s="125" t="s">
        <v>296</v>
      </c>
    </row>
    <row r="287" spans="1:7" x14ac:dyDescent="0.25">
      <c r="A287" s="171"/>
      <c r="B287" s="172"/>
      <c r="C287" s="194"/>
      <c r="D287" s="170"/>
      <c r="E287" s="129"/>
      <c r="F287" s="124"/>
      <c r="G287" s="122"/>
    </row>
    <row r="288" spans="1:7" ht="15" customHeight="1" x14ac:dyDescent="0.25">
      <c r="A288" s="171">
        <v>8</v>
      </c>
      <c r="B288" s="172" t="s">
        <v>102</v>
      </c>
      <c r="C288" s="193" t="s">
        <v>392</v>
      </c>
      <c r="D288" s="170">
        <v>1050</v>
      </c>
      <c r="E288" s="129" t="s">
        <v>7</v>
      </c>
      <c r="F288" s="123" t="s">
        <v>316</v>
      </c>
      <c r="G288" s="125" t="s">
        <v>296</v>
      </c>
    </row>
    <row r="289" spans="1:7" x14ac:dyDescent="0.25">
      <c r="A289" s="171"/>
      <c r="B289" s="172"/>
      <c r="C289" s="194"/>
      <c r="D289" s="170"/>
      <c r="E289" s="129"/>
      <c r="F289" s="124"/>
      <c r="G289" s="122"/>
    </row>
    <row r="290" spans="1:7" ht="15" customHeight="1" x14ac:dyDescent="0.25">
      <c r="A290" s="171">
        <v>9</v>
      </c>
      <c r="B290" s="172" t="s">
        <v>103</v>
      </c>
      <c r="C290" s="193" t="s">
        <v>393</v>
      </c>
      <c r="D290" s="170">
        <v>900</v>
      </c>
      <c r="E290" s="129" t="s">
        <v>7</v>
      </c>
      <c r="F290" s="123" t="s">
        <v>316</v>
      </c>
      <c r="G290" s="125" t="s">
        <v>296</v>
      </c>
    </row>
    <row r="291" spans="1:7" x14ac:dyDescent="0.25">
      <c r="A291" s="171"/>
      <c r="B291" s="172"/>
      <c r="C291" s="194"/>
      <c r="D291" s="170"/>
      <c r="E291" s="129"/>
      <c r="F291" s="124"/>
      <c r="G291" s="122"/>
    </row>
    <row r="292" spans="1:7" ht="15" customHeight="1" x14ac:dyDescent="0.25">
      <c r="A292" s="171">
        <v>10</v>
      </c>
      <c r="B292" s="172" t="s">
        <v>104</v>
      </c>
      <c r="C292" s="193" t="s">
        <v>394</v>
      </c>
      <c r="D292" s="170">
        <v>400</v>
      </c>
      <c r="E292" s="129" t="s">
        <v>7</v>
      </c>
      <c r="F292" s="123" t="s">
        <v>316</v>
      </c>
      <c r="G292" s="125" t="s">
        <v>296</v>
      </c>
    </row>
    <row r="293" spans="1:7" x14ac:dyDescent="0.25">
      <c r="A293" s="171"/>
      <c r="B293" s="172"/>
      <c r="C293" s="194"/>
      <c r="D293" s="170"/>
      <c r="E293" s="129"/>
      <c r="F293" s="124"/>
      <c r="G293" s="122"/>
    </row>
    <row r="294" spans="1:7" x14ac:dyDescent="0.25">
      <c r="A294" s="88"/>
      <c r="B294" s="91"/>
      <c r="C294" s="110"/>
      <c r="D294" s="109"/>
      <c r="E294" s="87"/>
      <c r="F294" s="96"/>
      <c r="G294" s="89"/>
    </row>
    <row r="295" spans="1:7" ht="15" customHeight="1" x14ac:dyDescent="0.25">
      <c r="A295" s="171">
        <v>11</v>
      </c>
      <c r="B295" s="172" t="s">
        <v>105</v>
      </c>
      <c r="C295" s="193" t="s">
        <v>395</v>
      </c>
      <c r="D295" s="170">
        <v>600</v>
      </c>
      <c r="E295" s="129" t="s">
        <v>7</v>
      </c>
      <c r="F295" s="123" t="s">
        <v>316</v>
      </c>
      <c r="G295" s="125" t="s">
        <v>296</v>
      </c>
    </row>
    <row r="296" spans="1:7" x14ac:dyDescent="0.25">
      <c r="A296" s="171"/>
      <c r="B296" s="172"/>
      <c r="C296" s="194"/>
      <c r="D296" s="170"/>
      <c r="E296" s="129"/>
      <c r="F296" s="124"/>
      <c r="G296" s="122"/>
    </row>
    <row r="297" spans="1:7" ht="15" customHeight="1" x14ac:dyDescent="0.25">
      <c r="A297" s="171">
        <v>12</v>
      </c>
      <c r="B297" s="172" t="s">
        <v>106</v>
      </c>
      <c r="C297" s="193" t="s">
        <v>396</v>
      </c>
      <c r="D297" s="170">
        <v>800</v>
      </c>
      <c r="E297" s="129" t="s">
        <v>7</v>
      </c>
      <c r="F297" s="123" t="s">
        <v>316</v>
      </c>
      <c r="G297" s="125" t="s">
        <v>296</v>
      </c>
    </row>
    <row r="298" spans="1:7" x14ac:dyDescent="0.25">
      <c r="A298" s="171"/>
      <c r="B298" s="172"/>
      <c r="C298" s="194"/>
      <c r="D298" s="170"/>
      <c r="E298" s="129"/>
      <c r="F298" s="124"/>
      <c r="G298" s="122"/>
    </row>
    <row r="299" spans="1:7" ht="15" customHeight="1" x14ac:dyDescent="0.25">
      <c r="A299" s="171">
        <v>13</v>
      </c>
      <c r="B299" s="172" t="s">
        <v>107</v>
      </c>
      <c r="C299" s="193" t="s">
        <v>397</v>
      </c>
      <c r="D299" s="170">
        <v>400</v>
      </c>
      <c r="E299" s="129" t="s">
        <v>7</v>
      </c>
      <c r="F299" s="123" t="s">
        <v>316</v>
      </c>
      <c r="G299" s="125" t="s">
        <v>296</v>
      </c>
    </row>
    <row r="300" spans="1:7" x14ac:dyDescent="0.25">
      <c r="A300" s="171"/>
      <c r="B300" s="172"/>
      <c r="C300" s="194"/>
      <c r="D300" s="170"/>
      <c r="E300" s="129"/>
      <c r="F300" s="124"/>
      <c r="G300" s="122"/>
    </row>
    <row r="301" spans="1:7" ht="15" customHeight="1" x14ac:dyDescent="0.25">
      <c r="A301" s="171">
        <v>14</v>
      </c>
      <c r="B301" s="172" t="s">
        <v>108</v>
      </c>
      <c r="C301" s="193" t="s">
        <v>398</v>
      </c>
      <c r="D301" s="170">
        <v>400</v>
      </c>
      <c r="E301" s="129" t="s">
        <v>1</v>
      </c>
      <c r="F301" s="123" t="s">
        <v>316</v>
      </c>
      <c r="G301" s="125" t="s">
        <v>296</v>
      </c>
    </row>
    <row r="302" spans="1:7" x14ac:dyDescent="0.25">
      <c r="A302" s="171"/>
      <c r="B302" s="172"/>
      <c r="C302" s="194"/>
      <c r="D302" s="170"/>
      <c r="E302" s="129"/>
      <c r="F302" s="124"/>
      <c r="G302" s="122"/>
    </row>
    <row r="303" spans="1:7" ht="15" customHeight="1" x14ac:dyDescent="0.25">
      <c r="A303" s="171">
        <v>15</v>
      </c>
      <c r="B303" s="172" t="s">
        <v>109</v>
      </c>
      <c r="C303" s="193" t="s">
        <v>399</v>
      </c>
      <c r="D303" s="170">
        <v>1000</v>
      </c>
      <c r="E303" s="129" t="s">
        <v>34</v>
      </c>
      <c r="F303" s="123" t="s">
        <v>316</v>
      </c>
      <c r="G303" s="125" t="s">
        <v>296</v>
      </c>
    </row>
    <row r="304" spans="1:7" x14ac:dyDescent="0.25">
      <c r="A304" s="171"/>
      <c r="B304" s="172"/>
      <c r="C304" s="194"/>
      <c r="D304" s="170"/>
      <c r="E304" s="129"/>
      <c r="F304" s="124"/>
      <c r="G304" s="122"/>
    </row>
    <row r="305" spans="1:7" ht="15" customHeight="1" x14ac:dyDescent="0.25">
      <c r="A305" s="171">
        <v>16</v>
      </c>
      <c r="B305" s="172" t="s">
        <v>110</v>
      </c>
      <c r="C305" s="193" t="s">
        <v>400</v>
      </c>
      <c r="D305" s="170">
        <v>700</v>
      </c>
      <c r="E305" s="129" t="s">
        <v>7</v>
      </c>
      <c r="F305" s="123" t="s">
        <v>316</v>
      </c>
      <c r="G305" s="125" t="s">
        <v>296</v>
      </c>
    </row>
    <row r="306" spans="1:7" x14ac:dyDescent="0.25">
      <c r="A306" s="171"/>
      <c r="B306" s="172"/>
      <c r="C306" s="194"/>
      <c r="D306" s="170"/>
      <c r="E306" s="129"/>
      <c r="F306" s="124"/>
      <c r="G306" s="122"/>
    </row>
    <row r="307" spans="1:7" ht="15" customHeight="1" x14ac:dyDescent="0.25">
      <c r="A307" s="127">
        <v>17</v>
      </c>
      <c r="B307" s="121" t="s">
        <v>111</v>
      </c>
      <c r="C307" s="193" t="s">
        <v>401</v>
      </c>
      <c r="D307" s="126">
        <v>850</v>
      </c>
      <c r="E307" s="122" t="s">
        <v>7</v>
      </c>
      <c r="F307" s="123" t="s">
        <v>316</v>
      </c>
      <c r="G307" s="125" t="s">
        <v>296</v>
      </c>
    </row>
    <row r="308" spans="1:7" x14ac:dyDescent="0.25">
      <c r="A308" s="127"/>
      <c r="B308" s="121"/>
      <c r="C308" s="194"/>
      <c r="D308" s="126"/>
      <c r="E308" s="122"/>
      <c r="F308" s="124"/>
      <c r="G308" s="122"/>
    </row>
    <row r="309" spans="1:7" ht="15" customHeight="1" x14ac:dyDescent="0.25">
      <c r="A309" s="127">
        <v>18</v>
      </c>
      <c r="B309" s="121" t="s">
        <v>82</v>
      </c>
      <c r="C309" s="193" t="s">
        <v>400</v>
      </c>
      <c r="D309" s="126">
        <v>700</v>
      </c>
      <c r="E309" s="122" t="s">
        <v>7</v>
      </c>
      <c r="F309" s="123" t="s">
        <v>316</v>
      </c>
      <c r="G309" s="125" t="s">
        <v>296</v>
      </c>
    </row>
    <row r="310" spans="1:7" ht="44.25" customHeight="1" x14ac:dyDescent="0.25">
      <c r="A310" s="127"/>
      <c r="B310" s="121"/>
      <c r="C310" s="194"/>
      <c r="D310" s="126"/>
      <c r="E310" s="122"/>
      <c r="F310" s="124"/>
      <c r="G310" s="122"/>
    </row>
    <row r="311" spans="1:7" ht="21.75" customHeight="1" x14ac:dyDescent="0.25">
      <c r="A311" s="163">
        <v>19</v>
      </c>
      <c r="B311" s="142" t="s">
        <v>806</v>
      </c>
      <c r="C311" s="193" t="s">
        <v>884</v>
      </c>
      <c r="D311" s="148">
        <v>5602</v>
      </c>
      <c r="E311" s="151" t="s">
        <v>7</v>
      </c>
      <c r="F311" s="151" t="s">
        <v>501</v>
      </c>
      <c r="G311" s="46" t="s">
        <v>807</v>
      </c>
    </row>
    <row r="312" spans="1:7" ht="23.25" customHeight="1" x14ac:dyDescent="0.25">
      <c r="A312" s="200"/>
      <c r="B312" s="143"/>
      <c r="C312" s="210"/>
      <c r="D312" s="149"/>
      <c r="E312" s="152"/>
      <c r="F312" s="152"/>
      <c r="G312" s="46" t="s">
        <v>808</v>
      </c>
    </row>
    <row r="313" spans="1:7" ht="24" customHeight="1" x14ac:dyDescent="0.25">
      <c r="A313" s="200"/>
      <c r="B313" s="143"/>
      <c r="C313" s="210"/>
      <c r="D313" s="149"/>
      <c r="E313" s="152"/>
      <c r="F313" s="152"/>
      <c r="G313" s="46" t="s">
        <v>809</v>
      </c>
    </row>
    <row r="314" spans="1:7" ht="27" customHeight="1" x14ac:dyDescent="0.25">
      <c r="A314" s="164"/>
      <c r="B314" s="144"/>
      <c r="C314" s="194"/>
      <c r="D314" s="150"/>
      <c r="E314" s="153"/>
      <c r="F314" s="153"/>
      <c r="G314" s="46" t="s">
        <v>810</v>
      </c>
    </row>
    <row r="315" spans="1:7" x14ac:dyDescent="0.25">
      <c r="A315" s="201" t="s">
        <v>29</v>
      </c>
      <c r="B315" s="202"/>
      <c r="C315" s="203"/>
      <c r="D315" s="111">
        <f>SUM(D276,D303)</f>
        <v>1300</v>
      </c>
      <c r="E315" s="2" t="s">
        <v>34</v>
      </c>
      <c r="F315" s="123" t="s">
        <v>296</v>
      </c>
      <c r="G315" s="130"/>
    </row>
    <row r="316" spans="1:7" x14ac:dyDescent="0.25">
      <c r="A316" s="207"/>
      <c r="B316" s="208"/>
      <c r="C316" s="209"/>
      <c r="D316" s="111">
        <f>SUM(D274,D277,D278,D280,D282,D284,D286,D288,D290,D292,D295,D297,D299,D305,D307,D309,D285,D311)</f>
        <v>18028</v>
      </c>
      <c r="E316" s="2" t="s">
        <v>7</v>
      </c>
      <c r="F316" s="131"/>
      <c r="G316" s="132"/>
    </row>
    <row r="317" spans="1:7" x14ac:dyDescent="0.25">
      <c r="A317" s="204"/>
      <c r="B317" s="205"/>
      <c r="C317" s="206"/>
      <c r="D317" s="111">
        <f>SUM(D301)</f>
        <v>400</v>
      </c>
      <c r="E317" s="2" t="s">
        <v>1</v>
      </c>
      <c r="F317" s="124"/>
      <c r="G317" s="133"/>
    </row>
    <row r="318" spans="1:7" ht="16.5" customHeight="1" x14ac:dyDescent="0.25">
      <c r="A318" s="134" t="s">
        <v>112</v>
      </c>
      <c r="B318" s="135"/>
      <c r="C318" s="135"/>
      <c r="D318" s="135"/>
      <c r="E318" s="135"/>
      <c r="F318" s="135"/>
      <c r="G318" s="136"/>
    </row>
    <row r="319" spans="1:7" x14ac:dyDescent="0.25">
      <c r="A319" s="127">
        <v>1</v>
      </c>
      <c r="B319" s="121" t="s">
        <v>108</v>
      </c>
      <c r="C319" s="193" t="s">
        <v>402</v>
      </c>
      <c r="D319" s="126">
        <v>900</v>
      </c>
      <c r="E319" s="122" t="s">
        <v>7</v>
      </c>
      <c r="F319" s="123" t="s">
        <v>316</v>
      </c>
      <c r="G319" s="125" t="s">
        <v>296</v>
      </c>
    </row>
    <row r="320" spans="1:7" x14ac:dyDescent="0.25">
      <c r="A320" s="127"/>
      <c r="B320" s="121"/>
      <c r="C320" s="194"/>
      <c r="D320" s="126"/>
      <c r="E320" s="122"/>
      <c r="F320" s="124"/>
      <c r="G320" s="122"/>
    </row>
    <row r="321" spans="1:7" ht="15" customHeight="1" x14ac:dyDescent="0.25">
      <c r="A321" s="127">
        <v>2</v>
      </c>
      <c r="B321" s="121" t="s">
        <v>31</v>
      </c>
      <c r="C321" s="193" t="s">
        <v>403</v>
      </c>
      <c r="D321" s="126">
        <v>700</v>
      </c>
      <c r="E321" s="122" t="s">
        <v>7</v>
      </c>
      <c r="F321" s="123" t="s">
        <v>316</v>
      </c>
      <c r="G321" s="125" t="s">
        <v>296</v>
      </c>
    </row>
    <row r="322" spans="1:7" x14ac:dyDescent="0.25">
      <c r="A322" s="127"/>
      <c r="B322" s="121"/>
      <c r="C322" s="194"/>
      <c r="D322" s="126"/>
      <c r="E322" s="122"/>
      <c r="F322" s="124"/>
      <c r="G322" s="122"/>
    </row>
    <row r="323" spans="1:7" x14ac:dyDescent="0.25">
      <c r="A323" s="158" t="s">
        <v>29</v>
      </c>
      <c r="B323" s="159"/>
      <c r="C323" s="160"/>
      <c r="D323" s="111">
        <f>SUM(D319,D321)</f>
        <v>1600</v>
      </c>
      <c r="E323" s="2" t="s">
        <v>7</v>
      </c>
      <c r="F323" s="182" t="s">
        <v>296</v>
      </c>
      <c r="G323" s="183"/>
    </row>
    <row r="324" spans="1:7" ht="31.5" customHeight="1" x14ac:dyDescent="0.25">
      <c r="A324" s="173" t="s">
        <v>266</v>
      </c>
      <c r="B324" s="174"/>
      <c r="C324" s="175"/>
      <c r="D324" s="5">
        <f>SUM(D315,D271,D216)</f>
        <v>8300</v>
      </c>
      <c r="E324" s="58" t="s">
        <v>34</v>
      </c>
      <c r="F324" s="184">
        <f>SUM(D324,D325,D326)</f>
        <v>63186</v>
      </c>
      <c r="G324" s="185"/>
    </row>
    <row r="325" spans="1:7" ht="34.5" customHeight="1" x14ac:dyDescent="0.25">
      <c r="A325" s="176"/>
      <c r="B325" s="177"/>
      <c r="C325" s="178"/>
      <c r="D325" s="5">
        <f>SUM(D272,D217,D316,D323)</f>
        <v>54486</v>
      </c>
      <c r="E325" s="58" t="s">
        <v>7</v>
      </c>
      <c r="F325" s="186"/>
      <c r="G325" s="187"/>
    </row>
    <row r="326" spans="1:7" ht="15.75" customHeight="1" x14ac:dyDescent="0.25">
      <c r="A326" s="179"/>
      <c r="B326" s="180"/>
      <c r="C326" s="181"/>
      <c r="D326" s="5">
        <f>SUM(D317)</f>
        <v>400</v>
      </c>
      <c r="E326" s="58" t="s">
        <v>1</v>
      </c>
      <c r="F326" s="188"/>
      <c r="G326" s="189"/>
    </row>
    <row r="327" spans="1:7" ht="18.75" customHeight="1" x14ac:dyDescent="0.25">
      <c r="A327" s="249" t="s">
        <v>269</v>
      </c>
      <c r="B327" s="250"/>
      <c r="C327" s="250"/>
      <c r="D327" s="250"/>
      <c r="E327" s="250"/>
      <c r="F327" s="250"/>
      <c r="G327" s="251"/>
    </row>
    <row r="328" spans="1:7" ht="15" customHeight="1" x14ac:dyDescent="0.25">
      <c r="A328" s="134" t="s">
        <v>113</v>
      </c>
      <c r="B328" s="135"/>
      <c r="C328" s="135"/>
      <c r="D328" s="135"/>
      <c r="E328" s="135"/>
      <c r="F328" s="135"/>
      <c r="G328" s="136"/>
    </row>
    <row r="329" spans="1:7" x14ac:dyDescent="0.25">
      <c r="A329" s="127" t="s">
        <v>18</v>
      </c>
      <c r="B329" s="121" t="s">
        <v>36</v>
      </c>
      <c r="C329" s="193" t="s">
        <v>415</v>
      </c>
      <c r="D329" s="126">
        <v>1550</v>
      </c>
      <c r="E329" s="122" t="s">
        <v>7</v>
      </c>
      <c r="F329" s="123" t="s">
        <v>316</v>
      </c>
      <c r="G329" s="118" t="s">
        <v>296</v>
      </c>
    </row>
    <row r="330" spans="1:7" x14ac:dyDescent="0.25">
      <c r="A330" s="127"/>
      <c r="B330" s="121"/>
      <c r="C330" s="194"/>
      <c r="D330" s="126"/>
      <c r="E330" s="122"/>
      <c r="F330" s="124"/>
      <c r="G330" s="119"/>
    </row>
    <row r="331" spans="1:7" x14ac:dyDescent="0.25">
      <c r="A331" s="127" t="s">
        <v>20</v>
      </c>
      <c r="B331" s="121" t="s">
        <v>114</v>
      </c>
      <c r="C331" s="193" t="s">
        <v>416</v>
      </c>
      <c r="D331" s="126">
        <v>100</v>
      </c>
      <c r="E331" s="122" t="s">
        <v>7</v>
      </c>
      <c r="F331" s="123" t="s">
        <v>316</v>
      </c>
      <c r="G331" s="118" t="s">
        <v>296</v>
      </c>
    </row>
    <row r="332" spans="1:7" x14ac:dyDescent="0.25">
      <c r="A332" s="127"/>
      <c r="B332" s="121"/>
      <c r="C332" s="194"/>
      <c r="D332" s="126"/>
      <c r="E332" s="122"/>
      <c r="F332" s="124"/>
      <c r="G332" s="119"/>
    </row>
    <row r="333" spans="1:7" x14ac:dyDescent="0.25">
      <c r="A333" s="127" t="s">
        <v>21</v>
      </c>
      <c r="B333" s="121" t="s">
        <v>115</v>
      </c>
      <c r="C333" s="193" t="s">
        <v>418</v>
      </c>
      <c r="D333" s="126">
        <v>600</v>
      </c>
      <c r="E333" s="122" t="s">
        <v>7</v>
      </c>
      <c r="F333" s="123" t="s">
        <v>316</v>
      </c>
      <c r="G333" s="118" t="s">
        <v>296</v>
      </c>
    </row>
    <row r="334" spans="1:7" x14ac:dyDescent="0.25">
      <c r="A334" s="127"/>
      <c r="B334" s="121"/>
      <c r="C334" s="194"/>
      <c r="D334" s="126"/>
      <c r="E334" s="122"/>
      <c r="F334" s="124"/>
      <c r="G334" s="119"/>
    </row>
    <row r="335" spans="1:7" x14ac:dyDescent="0.25">
      <c r="A335" s="127" t="s">
        <v>22</v>
      </c>
      <c r="B335" s="121" t="s">
        <v>3</v>
      </c>
      <c r="C335" s="193" t="s">
        <v>420</v>
      </c>
      <c r="D335" s="126">
        <v>1030</v>
      </c>
      <c r="E335" s="122" t="s">
        <v>7</v>
      </c>
      <c r="F335" s="123" t="s">
        <v>316</v>
      </c>
      <c r="G335" s="118" t="s">
        <v>296</v>
      </c>
    </row>
    <row r="336" spans="1:7" x14ac:dyDescent="0.25">
      <c r="A336" s="127"/>
      <c r="B336" s="121"/>
      <c r="C336" s="194"/>
      <c r="D336" s="126"/>
      <c r="E336" s="122"/>
      <c r="F336" s="124"/>
      <c r="G336" s="119"/>
    </row>
    <row r="337" spans="1:7" x14ac:dyDescent="0.25">
      <c r="A337" s="127" t="s">
        <v>23</v>
      </c>
      <c r="B337" s="121" t="s">
        <v>57</v>
      </c>
      <c r="C337" s="27" t="s">
        <v>443</v>
      </c>
      <c r="D337" s="106">
        <v>1100</v>
      </c>
      <c r="E337" s="43" t="s">
        <v>34</v>
      </c>
      <c r="F337" s="123" t="s">
        <v>316</v>
      </c>
      <c r="G337" s="196" t="s">
        <v>296</v>
      </c>
    </row>
    <row r="338" spans="1:7" x14ac:dyDescent="0.25">
      <c r="A338" s="127"/>
      <c r="B338" s="121"/>
      <c r="C338" s="27" t="s">
        <v>444</v>
      </c>
      <c r="D338" s="106">
        <v>400</v>
      </c>
      <c r="E338" s="43" t="s">
        <v>34</v>
      </c>
      <c r="F338" s="131"/>
      <c r="G338" s="157"/>
    </row>
    <row r="339" spans="1:7" x14ac:dyDescent="0.25">
      <c r="A339" s="127"/>
      <c r="B339" s="121"/>
      <c r="C339" s="27" t="s">
        <v>445</v>
      </c>
      <c r="D339" s="106">
        <v>300</v>
      </c>
      <c r="E339" s="43" t="s">
        <v>34</v>
      </c>
      <c r="F339" s="131"/>
      <c r="G339" s="157"/>
    </row>
    <row r="340" spans="1:7" x14ac:dyDescent="0.25">
      <c r="A340" s="127"/>
      <c r="B340" s="121"/>
      <c r="C340" s="27" t="s">
        <v>446</v>
      </c>
      <c r="D340" s="106">
        <v>250</v>
      </c>
      <c r="E340" s="43" t="s">
        <v>34</v>
      </c>
      <c r="F340" s="124"/>
      <c r="G340" s="119"/>
    </row>
    <row r="341" spans="1:7" x14ac:dyDescent="0.25">
      <c r="A341" s="127" t="s">
        <v>24</v>
      </c>
      <c r="B341" s="121" t="s">
        <v>116</v>
      </c>
      <c r="C341" s="193" t="s">
        <v>423</v>
      </c>
      <c r="D341" s="126">
        <v>300</v>
      </c>
      <c r="E341" s="122" t="s">
        <v>7</v>
      </c>
      <c r="F341" s="123" t="s">
        <v>316</v>
      </c>
      <c r="G341" s="118" t="s">
        <v>296</v>
      </c>
    </row>
    <row r="342" spans="1:7" x14ac:dyDescent="0.25">
      <c r="A342" s="127"/>
      <c r="B342" s="121"/>
      <c r="C342" s="194"/>
      <c r="D342" s="126"/>
      <c r="E342" s="122"/>
      <c r="F342" s="124"/>
      <c r="G342" s="119"/>
    </row>
    <row r="343" spans="1:7" x14ac:dyDescent="0.25">
      <c r="A343" s="127" t="s">
        <v>25</v>
      </c>
      <c r="B343" s="121" t="s">
        <v>117</v>
      </c>
      <c r="C343" s="193" t="s">
        <v>424</v>
      </c>
      <c r="D343" s="126">
        <v>250</v>
      </c>
      <c r="E343" s="122" t="s">
        <v>7</v>
      </c>
      <c r="F343" s="123" t="s">
        <v>316</v>
      </c>
      <c r="G343" s="118" t="s">
        <v>296</v>
      </c>
    </row>
    <row r="344" spans="1:7" x14ac:dyDescent="0.25">
      <c r="A344" s="127"/>
      <c r="B344" s="121"/>
      <c r="C344" s="194"/>
      <c r="D344" s="126"/>
      <c r="E344" s="122"/>
      <c r="F344" s="124"/>
      <c r="G344" s="119"/>
    </row>
    <row r="345" spans="1:7" x14ac:dyDescent="0.25">
      <c r="A345" s="127" t="s">
        <v>26</v>
      </c>
      <c r="B345" s="121" t="s">
        <v>105</v>
      </c>
      <c r="C345" s="193" t="s">
        <v>425</v>
      </c>
      <c r="D345" s="126">
        <v>520</v>
      </c>
      <c r="E345" s="122" t="s">
        <v>34</v>
      </c>
      <c r="F345" s="123" t="s">
        <v>316</v>
      </c>
      <c r="G345" s="118" t="s">
        <v>296</v>
      </c>
    </row>
    <row r="346" spans="1:7" x14ac:dyDescent="0.25">
      <c r="A346" s="127"/>
      <c r="B346" s="121"/>
      <c r="C346" s="194"/>
      <c r="D346" s="126"/>
      <c r="E346" s="122"/>
      <c r="F346" s="124"/>
      <c r="G346" s="119"/>
    </row>
    <row r="347" spans="1:7" x14ac:dyDescent="0.25">
      <c r="A347" s="163" t="s">
        <v>27</v>
      </c>
      <c r="B347" s="142" t="s">
        <v>90</v>
      </c>
      <c r="C347" s="100" t="s">
        <v>426</v>
      </c>
      <c r="D347" s="106">
        <v>450</v>
      </c>
      <c r="E347" s="43" t="s">
        <v>7</v>
      </c>
      <c r="F347" s="123" t="s">
        <v>316</v>
      </c>
      <c r="G347" s="196" t="s">
        <v>296</v>
      </c>
    </row>
    <row r="348" spans="1:7" x14ac:dyDescent="0.25">
      <c r="A348" s="200"/>
      <c r="B348" s="143"/>
      <c r="C348" s="19" t="s">
        <v>427</v>
      </c>
      <c r="D348" s="106">
        <v>200</v>
      </c>
      <c r="E348" s="43" t="s">
        <v>7</v>
      </c>
      <c r="F348" s="131"/>
      <c r="G348" s="157"/>
    </row>
    <row r="349" spans="1:7" x14ac:dyDescent="0.25">
      <c r="A349" s="164"/>
      <c r="B349" s="144"/>
      <c r="C349" s="19" t="s">
        <v>428</v>
      </c>
      <c r="D349" s="106">
        <v>400</v>
      </c>
      <c r="E349" s="43" t="s">
        <v>7</v>
      </c>
      <c r="F349" s="124"/>
      <c r="G349" s="119"/>
    </row>
    <row r="350" spans="1:7" x14ac:dyDescent="0.25">
      <c r="A350" s="127" t="s">
        <v>28</v>
      </c>
      <c r="B350" s="121" t="s">
        <v>118</v>
      </c>
      <c r="C350" s="145" t="s">
        <v>429</v>
      </c>
      <c r="D350" s="126">
        <v>150</v>
      </c>
      <c r="E350" s="122" t="s">
        <v>34</v>
      </c>
      <c r="F350" s="123" t="s">
        <v>316</v>
      </c>
      <c r="G350" s="118" t="s">
        <v>296</v>
      </c>
    </row>
    <row r="351" spans="1:7" x14ac:dyDescent="0.25">
      <c r="A351" s="127"/>
      <c r="B351" s="121"/>
      <c r="C351" s="147"/>
      <c r="D351" s="126"/>
      <c r="E351" s="122"/>
      <c r="F351" s="124"/>
      <c r="G351" s="119"/>
    </row>
    <row r="352" spans="1:7" x14ac:dyDescent="0.25">
      <c r="A352" s="127" t="s">
        <v>40</v>
      </c>
      <c r="B352" s="121" t="s">
        <v>59</v>
      </c>
      <c r="C352" s="145" t="s">
        <v>417</v>
      </c>
      <c r="D352" s="126">
        <v>300</v>
      </c>
      <c r="E352" s="122" t="s">
        <v>7</v>
      </c>
      <c r="F352" s="123" t="s">
        <v>316</v>
      </c>
      <c r="G352" s="118" t="s">
        <v>296</v>
      </c>
    </row>
    <row r="353" spans="1:7" x14ac:dyDescent="0.25">
      <c r="A353" s="127"/>
      <c r="B353" s="121"/>
      <c r="C353" s="147"/>
      <c r="D353" s="126"/>
      <c r="E353" s="122"/>
      <c r="F353" s="124"/>
      <c r="G353" s="119"/>
    </row>
    <row r="354" spans="1:7" x14ac:dyDescent="0.25">
      <c r="A354" s="127" t="s">
        <v>42</v>
      </c>
      <c r="B354" s="121" t="s">
        <v>119</v>
      </c>
      <c r="C354" s="145" t="s">
        <v>430</v>
      </c>
      <c r="D354" s="126">
        <v>900</v>
      </c>
      <c r="E354" s="122" t="s">
        <v>7</v>
      </c>
      <c r="F354" s="123" t="s">
        <v>316</v>
      </c>
      <c r="G354" s="118" t="s">
        <v>296</v>
      </c>
    </row>
    <row r="355" spans="1:7" x14ac:dyDescent="0.25">
      <c r="A355" s="127"/>
      <c r="B355" s="121"/>
      <c r="C355" s="147"/>
      <c r="D355" s="126"/>
      <c r="E355" s="122"/>
      <c r="F355" s="124"/>
      <c r="G355" s="119"/>
    </row>
    <row r="356" spans="1:7" x14ac:dyDescent="0.25">
      <c r="A356" s="127" t="s">
        <v>44</v>
      </c>
      <c r="B356" s="121" t="s">
        <v>82</v>
      </c>
      <c r="C356" s="19" t="s">
        <v>421</v>
      </c>
      <c r="D356" s="106">
        <v>950</v>
      </c>
      <c r="E356" s="43" t="s">
        <v>7</v>
      </c>
      <c r="F356" s="123" t="s">
        <v>316</v>
      </c>
      <c r="G356" s="118" t="s">
        <v>296</v>
      </c>
    </row>
    <row r="357" spans="1:7" x14ac:dyDescent="0.25">
      <c r="A357" s="127"/>
      <c r="B357" s="121"/>
      <c r="C357" s="19" t="s">
        <v>422</v>
      </c>
      <c r="D357" s="106">
        <v>300</v>
      </c>
      <c r="E357" s="43" t="s">
        <v>7</v>
      </c>
      <c r="F357" s="124"/>
      <c r="G357" s="119"/>
    </row>
    <row r="358" spans="1:7" x14ac:dyDescent="0.25">
      <c r="A358" s="127" t="s">
        <v>46</v>
      </c>
      <c r="B358" s="121" t="s">
        <v>47</v>
      </c>
      <c r="C358" s="145" t="s">
        <v>431</v>
      </c>
      <c r="D358" s="126">
        <v>800</v>
      </c>
      <c r="E358" s="122" t="s">
        <v>7</v>
      </c>
      <c r="F358" s="123" t="s">
        <v>316</v>
      </c>
      <c r="G358" s="118" t="s">
        <v>296</v>
      </c>
    </row>
    <row r="359" spans="1:7" x14ac:dyDescent="0.25">
      <c r="A359" s="127"/>
      <c r="B359" s="121"/>
      <c r="C359" s="147"/>
      <c r="D359" s="126"/>
      <c r="E359" s="122"/>
      <c r="F359" s="124"/>
      <c r="G359" s="119"/>
    </row>
    <row r="360" spans="1:7" x14ac:dyDescent="0.25">
      <c r="A360" s="127" t="s">
        <v>48</v>
      </c>
      <c r="B360" s="121" t="s">
        <v>120</v>
      </c>
      <c r="C360" s="145" t="s">
        <v>432</v>
      </c>
      <c r="D360" s="126">
        <v>250</v>
      </c>
      <c r="E360" s="122" t="s">
        <v>7</v>
      </c>
      <c r="F360" s="123" t="s">
        <v>316</v>
      </c>
      <c r="G360" s="118" t="s">
        <v>296</v>
      </c>
    </row>
    <row r="361" spans="1:7" x14ac:dyDescent="0.25">
      <c r="A361" s="127"/>
      <c r="B361" s="121"/>
      <c r="C361" s="147"/>
      <c r="D361" s="126"/>
      <c r="E361" s="122"/>
      <c r="F361" s="124"/>
      <c r="G361" s="119"/>
    </row>
    <row r="362" spans="1:7" x14ac:dyDescent="0.25">
      <c r="A362" s="127" t="s">
        <v>50</v>
      </c>
      <c r="B362" s="121" t="s">
        <v>121</v>
      </c>
      <c r="C362" s="145" t="s">
        <v>433</v>
      </c>
      <c r="D362" s="126">
        <v>200</v>
      </c>
      <c r="E362" s="122" t="s">
        <v>7</v>
      </c>
      <c r="F362" s="123" t="s">
        <v>316</v>
      </c>
      <c r="G362" s="118" t="s">
        <v>296</v>
      </c>
    </row>
    <row r="363" spans="1:7" x14ac:dyDescent="0.25">
      <c r="A363" s="127"/>
      <c r="B363" s="121"/>
      <c r="C363" s="147"/>
      <c r="D363" s="126"/>
      <c r="E363" s="122"/>
      <c r="F363" s="124"/>
      <c r="G363" s="119"/>
    </row>
    <row r="364" spans="1:7" x14ac:dyDescent="0.25">
      <c r="A364" s="127" t="s">
        <v>78</v>
      </c>
      <c r="B364" s="121" t="s">
        <v>122</v>
      </c>
      <c r="C364" s="145" t="s">
        <v>419</v>
      </c>
      <c r="D364" s="126">
        <v>350</v>
      </c>
      <c r="E364" s="122" t="s">
        <v>7</v>
      </c>
      <c r="F364" s="123" t="s">
        <v>316</v>
      </c>
      <c r="G364" s="118" t="s">
        <v>296</v>
      </c>
    </row>
    <row r="365" spans="1:7" x14ac:dyDescent="0.25">
      <c r="A365" s="127"/>
      <c r="B365" s="121"/>
      <c r="C365" s="147"/>
      <c r="D365" s="126"/>
      <c r="E365" s="122"/>
      <c r="F365" s="124"/>
      <c r="G365" s="119"/>
    </row>
    <row r="366" spans="1:7" x14ac:dyDescent="0.25">
      <c r="A366" s="127" t="s">
        <v>79</v>
      </c>
      <c r="B366" s="121" t="s">
        <v>75</v>
      </c>
      <c r="C366" s="145" t="s">
        <v>434</v>
      </c>
      <c r="D366" s="126">
        <v>300</v>
      </c>
      <c r="E366" s="122" t="s">
        <v>7</v>
      </c>
      <c r="F366" s="123" t="s">
        <v>316</v>
      </c>
      <c r="G366" s="118" t="s">
        <v>296</v>
      </c>
    </row>
    <row r="367" spans="1:7" x14ac:dyDescent="0.25">
      <c r="A367" s="127"/>
      <c r="B367" s="121"/>
      <c r="C367" s="147"/>
      <c r="D367" s="126"/>
      <c r="E367" s="122"/>
      <c r="F367" s="124"/>
      <c r="G367" s="119"/>
    </row>
    <row r="368" spans="1:7" x14ac:dyDescent="0.25">
      <c r="A368" s="127">
        <v>19</v>
      </c>
      <c r="B368" s="121" t="s">
        <v>931</v>
      </c>
      <c r="C368" s="145" t="s">
        <v>912</v>
      </c>
      <c r="D368" s="126">
        <v>429</v>
      </c>
      <c r="E368" s="122" t="s">
        <v>7</v>
      </c>
      <c r="F368" s="123" t="s">
        <v>316</v>
      </c>
      <c r="G368" s="118" t="s">
        <v>296</v>
      </c>
    </row>
    <row r="369" spans="1:7" x14ac:dyDescent="0.25">
      <c r="A369" s="127"/>
      <c r="B369" s="121"/>
      <c r="C369" s="147"/>
      <c r="D369" s="126"/>
      <c r="E369" s="122"/>
      <c r="F369" s="124"/>
      <c r="G369" s="119"/>
    </row>
    <row r="370" spans="1:7" x14ac:dyDescent="0.25">
      <c r="A370" s="171">
        <v>20</v>
      </c>
      <c r="B370" s="172" t="s">
        <v>123</v>
      </c>
      <c r="C370" s="193" t="s">
        <v>416</v>
      </c>
      <c r="D370" s="170">
        <v>11614</v>
      </c>
      <c r="E370" s="129" t="s">
        <v>7</v>
      </c>
      <c r="F370" s="123" t="s">
        <v>387</v>
      </c>
      <c r="G370" s="161" t="s">
        <v>813</v>
      </c>
    </row>
    <row r="371" spans="1:7" x14ac:dyDescent="0.25">
      <c r="A371" s="171"/>
      <c r="B371" s="172"/>
      <c r="C371" s="194"/>
      <c r="D371" s="170"/>
      <c r="E371" s="129"/>
      <c r="F371" s="124"/>
      <c r="G371" s="162"/>
    </row>
    <row r="372" spans="1:7" x14ac:dyDescent="0.25">
      <c r="A372" s="201" t="s">
        <v>29</v>
      </c>
      <c r="B372" s="202"/>
      <c r="C372" s="203"/>
      <c r="D372" s="111">
        <f>SUM(D345,D350,D337,D338,D339,D340)</f>
        <v>2720</v>
      </c>
      <c r="E372" s="2" t="s">
        <v>34</v>
      </c>
      <c r="F372" s="137" t="s">
        <v>296</v>
      </c>
      <c r="G372" s="197"/>
    </row>
    <row r="373" spans="1:7" x14ac:dyDescent="0.25">
      <c r="A373" s="204"/>
      <c r="B373" s="205"/>
      <c r="C373" s="206"/>
      <c r="D373" s="111">
        <f>SUM(D329,D331,D333,D335,D341,D343,D347,D352,D354,D356,D358,D360,D362,D364,D366,D370,D357,D349,D348)+D368</f>
        <v>21273</v>
      </c>
      <c r="E373" s="2" t="s">
        <v>7</v>
      </c>
      <c r="F373" s="198"/>
      <c r="G373" s="199"/>
    </row>
    <row r="374" spans="1:7" ht="15" customHeight="1" x14ac:dyDescent="0.25">
      <c r="A374" s="134" t="s">
        <v>124</v>
      </c>
      <c r="B374" s="135"/>
      <c r="C374" s="135"/>
      <c r="D374" s="135"/>
      <c r="E374" s="135"/>
      <c r="F374" s="135"/>
      <c r="G374" s="136"/>
    </row>
    <row r="375" spans="1:7" x14ac:dyDescent="0.25">
      <c r="A375" s="127">
        <v>1</v>
      </c>
      <c r="B375" s="121" t="s">
        <v>58</v>
      </c>
      <c r="C375" s="145" t="s">
        <v>435</v>
      </c>
      <c r="D375" s="126">
        <v>1100</v>
      </c>
      <c r="E375" s="122" t="s">
        <v>7</v>
      </c>
      <c r="F375" s="123" t="s">
        <v>316</v>
      </c>
      <c r="G375" s="118" t="s">
        <v>296</v>
      </c>
    </row>
    <row r="376" spans="1:7" x14ac:dyDescent="0.25">
      <c r="A376" s="127"/>
      <c r="B376" s="121"/>
      <c r="C376" s="147"/>
      <c r="D376" s="126"/>
      <c r="E376" s="122"/>
      <c r="F376" s="124"/>
      <c r="G376" s="119"/>
    </row>
    <row r="377" spans="1:7" ht="15" customHeight="1" x14ac:dyDescent="0.25">
      <c r="A377" s="127">
        <v>2</v>
      </c>
      <c r="B377" s="121" t="s">
        <v>6</v>
      </c>
      <c r="C377" s="145" t="s">
        <v>436</v>
      </c>
      <c r="D377" s="126">
        <v>1100</v>
      </c>
      <c r="E377" s="122" t="s">
        <v>1</v>
      </c>
      <c r="F377" s="123" t="s">
        <v>316</v>
      </c>
      <c r="G377" s="118" t="s">
        <v>296</v>
      </c>
    </row>
    <row r="378" spans="1:7" x14ac:dyDescent="0.25">
      <c r="A378" s="127"/>
      <c r="B378" s="121"/>
      <c r="C378" s="147"/>
      <c r="D378" s="126"/>
      <c r="E378" s="122"/>
      <c r="F378" s="124"/>
      <c r="G378" s="119"/>
    </row>
    <row r="379" spans="1:7" ht="15" customHeight="1" x14ac:dyDescent="0.25">
      <c r="A379" s="127">
        <v>3</v>
      </c>
      <c r="B379" s="121" t="s">
        <v>125</v>
      </c>
      <c r="C379" s="145" t="s">
        <v>437</v>
      </c>
      <c r="D379" s="126">
        <v>500</v>
      </c>
      <c r="E379" s="122" t="s">
        <v>1</v>
      </c>
      <c r="F379" s="123" t="s">
        <v>316</v>
      </c>
      <c r="G379" s="118" t="s">
        <v>296</v>
      </c>
    </row>
    <row r="380" spans="1:7" x14ac:dyDescent="0.25">
      <c r="A380" s="127"/>
      <c r="B380" s="121"/>
      <c r="C380" s="147"/>
      <c r="D380" s="126"/>
      <c r="E380" s="122"/>
      <c r="F380" s="124"/>
      <c r="G380" s="119"/>
    </row>
    <row r="381" spans="1:7" ht="15" customHeight="1" x14ac:dyDescent="0.25">
      <c r="A381" s="127">
        <v>4</v>
      </c>
      <c r="B381" s="121" t="s">
        <v>126</v>
      </c>
      <c r="C381" s="145" t="s">
        <v>438</v>
      </c>
      <c r="D381" s="148">
        <v>3900</v>
      </c>
      <c r="E381" s="151" t="s">
        <v>34</v>
      </c>
      <c r="F381" s="123" t="s">
        <v>387</v>
      </c>
      <c r="G381" s="63" t="s">
        <v>814</v>
      </c>
    </row>
    <row r="382" spans="1:7" ht="13.5" customHeight="1" x14ac:dyDescent="0.25">
      <c r="A382" s="127"/>
      <c r="B382" s="121"/>
      <c r="C382" s="146"/>
      <c r="D382" s="150"/>
      <c r="E382" s="153"/>
      <c r="F382" s="131"/>
      <c r="G382" s="63" t="s">
        <v>815</v>
      </c>
    </row>
    <row r="383" spans="1:7" ht="14.25" customHeight="1" x14ac:dyDescent="0.25">
      <c r="A383" s="127"/>
      <c r="B383" s="121"/>
      <c r="C383" s="146"/>
      <c r="D383" s="148">
        <v>1477</v>
      </c>
      <c r="E383" s="151" t="s">
        <v>1</v>
      </c>
      <c r="F383" s="131"/>
      <c r="G383" s="63" t="s">
        <v>816</v>
      </c>
    </row>
    <row r="384" spans="1:7" x14ac:dyDescent="0.25">
      <c r="A384" s="127"/>
      <c r="B384" s="121"/>
      <c r="C384" s="147"/>
      <c r="D384" s="150"/>
      <c r="E384" s="153"/>
      <c r="F384" s="124"/>
      <c r="G384" s="63" t="s">
        <v>817</v>
      </c>
    </row>
    <row r="385" spans="1:7" x14ac:dyDescent="0.25">
      <c r="A385" s="201" t="s">
        <v>29</v>
      </c>
      <c r="B385" s="202"/>
      <c r="C385" s="203"/>
      <c r="D385" s="111">
        <f>SUM(D381)</f>
        <v>3900</v>
      </c>
      <c r="E385" s="2" t="s">
        <v>34</v>
      </c>
      <c r="F385" s="123" t="s">
        <v>296</v>
      </c>
      <c r="G385" s="130"/>
    </row>
    <row r="386" spans="1:7" x14ac:dyDescent="0.25">
      <c r="A386" s="207"/>
      <c r="B386" s="208"/>
      <c r="C386" s="209"/>
      <c r="D386" s="111">
        <f>SUM(D375)</f>
        <v>1100</v>
      </c>
      <c r="E386" s="2" t="s">
        <v>7</v>
      </c>
      <c r="F386" s="131"/>
      <c r="G386" s="132"/>
    </row>
    <row r="387" spans="1:7" x14ac:dyDescent="0.25">
      <c r="A387" s="204"/>
      <c r="B387" s="205"/>
      <c r="C387" s="206"/>
      <c r="D387" s="111">
        <f>SUM(D383,D379,D377)</f>
        <v>3077</v>
      </c>
      <c r="E387" s="2" t="s">
        <v>1</v>
      </c>
      <c r="F387" s="124"/>
      <c r="G387" s="133"/>
    </row>
    <row r="388" spans="1:7" ht="15" customHeight="1" x14ac:dyDescent="0.25">
      <c r="A388" s="134" t="s">
        <v>127</v>
      </c>
      <c r="B388" s="135"/>
      <c r="C388" s="135"/>
      <c r="D388" s="135"/>
      <c r="E388" s="135"/>
      <c r="F388" s="135"/>
      <c r="G388" s="136"/>
    </row>
    <row r="389" spans="1:7" x14ac:dyDescent="0.25">
      <c r="A389" s="127">
        <v>1</v>
      </c>
      <c r="B389" s="121" t="s">
        <v>77</v>
      </c>
      <c r="C389" s="145" t="s">
        <v>439</v>
      </c>
      <c r="D389" s="126">
        <v>1420</v>
      </c>
      <c r="E389" s="122" t="s">
        <v>1</v>
      </c>
      <c r="F389" s="123" t="s">
        <v>316</v>
      </c>
      <c r="G389" s="118" t="s">
        <v>296</v>
      </c>
    </row>
    <row r="390" spans="1:7" x14ac:dyDescent="0.25">
      <c r="A390" s="127"/>
      <c r="B390" s="121"/>
      <c r="C390" s="147"/>
      <c r="D390" s="126"/>
      <c r="E390" s="122"/>
      <c r="F390" s="124"/>
      <c r="G390" s="119"/>
    </row>
    <row r="391" spans="1:7" x14ac:dyDescent="0.25">
      <c r="A391" s="163">
        <v>2</v>
      </c>
      <c r="B391" s="142" t="s">
        <v>818</v>
      </c>
      <c r="C391" s="193"/>
      <c r="D391" s="148">
        <v>3749</v>
      </c>
      <c r="E391" s="151" t="s">
        <v>1</v>
      </c>
      <c r="F391" s="151" t="s">
        <v>387</v>
      </c>
      <c r="G391" s="64" t="s">
        <v>819</v>
      </c>
    </row>
    <row r="392" spans="1:7" x14ac:dyDescent="0.25">
      <c r="A392" s="200"/>
      <c r="B392" s="143"/>
      <c r="C392" s="210"/>
      <c r="D392" s="149"/>
      <c r="E392" s="152"/>
      <c r="F392" s="152"/>
      <c r="G392" s="64" t="s">
        <v>820</v>
      </c>
    </row>
    <row r="393" spans="1:7" x14ac:dyDescent="0.25">
      <c r="A393" s="164"/>
      <c r="B393" s="144"/>
      <c r="C393" s="194"/>
      <c r="D393" s="150"/>
      <c r="E393" s="153"/>
      <c r="F393" s="153"/>
      <c r="G393" s="64" t="s">
        <v>821</v>
      </c>
    </row>
    <row r="394" spans="1:7" x14ac:dyDescent="0.25">
      <c r="A394" s="158" t="s">
        <v>29</v>
      </c>
      <c r="B394" s="159"/>
      <c r="C394" s="160"/>
      <c r="D394" s="111">
        <f>SUM(D389,D391)</f>
        <v>5169</v>
      </c>
      <c r="E394" s="2" t="s">
        <v>1</v>
      </c>
      <c r="F394" s="182" t="s">
        <v>296</v>
      </c>
      <c r="G394" s="183"/>
    </row>
    <row r="395" spans="1:7" ht="15" customHeight="1" x14ac:dyDescent="0.25">
      <c r="A395" s="134" t="s">
        <v>128</v>
      </c>
      <c r="B395" s="135"/>
      <c r="C395" s="135"/>
      <c r="D395" s="135"/>
      <c r="E395" s="135"/>
      <c r="F395" s="135"/>
      <c r="G395" s="136"/>
    </row>
    <row r="396" spans="1:7" ht="15" customHeight="1" x14ac:dyDescent="0.25">
      <c r="A396" s="93"/>
      <c r="B396" s="94"/>
      <c r="C396" s="98"/>
      <c r="D396" s="107"/>
      <c r="E396" s="94"/>
      <c r="F396" s="98"/>
      <c r="G396" s="99"/>
    </row>
    <row r="397" spans="1:7" x14ac:dyDescent="0.25">
      <c r="A397" s="127">
        <v>1</v>
      </c>
      <c r="B397" s="121" t="s">
        <v>92</v>
      </c>
      <c r="C397" s="145" t="s">
        <v>440</v>
      </c>
      <c r="D397" s="126">
        <v>1560</v>
      </c>
      <c r="E397" s="122" t="s">
        <v>1</v>
      </c>
      <c r="F397" s="123" t="s">
        <v>316</v>
      </c>
      <c r="G397" s="118" t="s">
        <v>296</v>
      </c>
    </row>
    <row r="398" spans="1:7" x14ac:dyDescent="0.25">
      <c r="A398" s="127"/>
      <c r="B398" s="121"/>
      <c r="C398" s="147"/>
      <c r="D398" s="126"/>
      <c r="E398" s="122"/>
      <c r="F398" s="124"/>
      <c r="G398" s="119"/>
    </row>
    <row r="399" spans="1:7" ht="15" customHeight="1" x14ac:dyDescent="0.25">
      <c r="A399" s="127">
        <v>2</v>
      </c>
      <c r="B399" s="121" t="s">
        <v>129</v>
      </c>
      <c r="C399" s="145" t="s">
        <v>441</v>
      </c>
      <c r="D399" s="126">
        <v>270</v>
      </c>
      <c r="E399" s="122" t="s">
        <v>1</v>
      </c>
      <c r="F399" s="123" t="s">
        <v>316</v>
      </c>
      <c r="G399" s="118" t="s">
        <v>296</v>
      </c>
    </row>
    <row r="400" spans="1:7" x14ac:dyDescent="0.25">
      <c r="A400" s="127"/>
      <c r="B400" s="121"/>
      <c r="C400" s="147"/>
      <c r="D400" s="126"/>
      <c r="E400" s="122"/>
      <c r="F400" s="124"/>
      <c r="G400" s="119"/>
    </row>
    <row r="401" spans="1:7" ht="15" customHeight="1" x14ac:dyDescent="0.25">
      <c r="A401" s="127">
        <v>3</v>
      </c>
      <c r="B401" s="121" t="s">
        <v>60</v>
      </c>
      <c r="C401" s="145" t="s">
        <v>442</v>
      </c>
      <c r="D401" s="126">
        <v>1400</v>
      </c>
      <c r="E401" s="122" t="s">
        <v>1</v>
      </c>
      <c r="F401" s="123" t="s">
        <v>316</v>
      </c>
      <c r="G401" s="118" t="s">
        <v>296</v>
      </c>
    </row>
    <row r="402" spans="1:7" ht="23.25" customHeight="1" x14ac:dyDescent="0.25">
      <c r="A402" s="127"/>
      <c r="B402" s="121"/>
      <c r="C402" s="147"/>
      <c r="D402" s="126"/>
      <c r="E402" s="122"/>
      <c r="F402" s="124"/>
      <c r="G402" s="119"/>
    </row>
    <row r="403" spans="1:7" ht="24.75" customHeight="1" x14ac:dyDescent="0.25">
      <c r="A403" s="158" t="s">
        <v>29</v>
      </c>
      <c r="B403" s="159"/>
      <c r="C403" s="160"/>
      <c r="D403" s="111">
        <f>SUM(D397,D399,D401)</f>
        <v>3230</v>
      </c>
      <c r="E403" s="2" t="s">
        <v>1</v>
      </c>
      <c r="F403" s="182" t="s">
        <v>296</v>
      </c>
      <c r="G403" s="183"/>
    </row>
    <row r="404" spans="1:7" ht="18" customHeight="1" x14ac:dyDescent="0.25">
      <c r="A404" s="173" t="s">
        <v>268</v>
      </c>
      <c r="B404" s="174"/>
      <c r="C404" s="175"/>
      <c r="D404" s="5">
        <f>SUM(D385,D372)</f>
        <v>6620</v>
      </c>
      <c r="E404" s="58" t="s">
        <v>34</v>
      </c>
      <c r="F404" s="184">
        <f>SUM(D404,D405,D406)</f>
        <v>40469</v>
      </c>
      <c r="G404" s="185"/>
    </row>
    <row r="405" spans="1:7" ht="22.5" customHeight="1" x14ac:dyDescent="0.25">
      <c r="A405" s="176"/>
      <c r="B405" s="177"/>
      <c r="C405" s="178"/>
      <c r="D405" s="5">
        <f>SUM(D386,D373)</f>
        <v>22373</v>
      </c>
      <c r="E405" s="58" t="s">
        <v>7</v>
      </c>
      <c r="F405" s="186"/>
      <c r="G405" s="187"/>
    </row>
    <row r="406" spans="1:7" ht="15" customHeight="1" x14ac:dyDescent="0.25">
      <c r="A406" s="179"/>
      <c r="B406" s="180"/>
      <c r="C406" s="181"/>
      <c r="D406" s="5">
        <f>SUM(D403,D387,D394)</f>
        <v>11476</v>
      </c>
      <c r="E406" s="58" t="s">
        <v>1</v>
      </c>
      <c r="F406" s="188"/>
      <c r="G406" s="189"/>
    </row>
    <row r="407" spans="1:7" ht="21" customHeight="1" x14ac:dyDescent="0.25">
      <c r="A407" s="249" t="s">
        <v>271</v>
      </c>
      <c r="B407" s="250"/>
      <c r="C407" s="250"/>
      <c r="D407" s="250"/>
      <c r="E407" s="250"/>
      <c r="F407" s="250"/>
      <c r="G407" s="251"/>
    </row>
    <row r="408" spans="1:7" ht="24" customHeight="1" x14ac:dyDescent="0.25">
      <c r="A408" s="134" t="s">
        <v>130</v>
      </c>
      <c r="B408" s="135"/>
      <c r="C408" s="135"/>
      <c r="D408" s="135"/>
      <c r="E408" s="135"/>
      <c r="F408" s="135"/>
      <c r="G408" s="136"/>
    </row>
    <row r="409" spans="1:7" ht="22.5" customHeight="1" x14ac:dyDescent="0.25">
      <c r="A409" s="171">
        <v>1</v>
      </c>
      <c r="B409" s="172" t="s">
        <v>75</v>
      </c>
      <c r="C409" s="193" t="s">
        <v>442</v>
      </c>
      <c r="D409" s="109">
        <v>300</v>
      </c>
      <c r="E409" s="32" t="s">
        <v>34</v>
      </c>
      <c r="F409" s="123" t="s">
        <v>316</v>
      </c>
      <c r="G409" s="118" t="s">
        <v>296</v>
      </c>
    </row>
    <row r="410" spans="1:7" x14ac:dyDescent="0.25">
      <c r="A410" s="171"/>
      <c r="B410" s="172"/>
      <c r="C410" s="194"/>
      <c r="D410" s="109">
        <v>300</v>
      </c>
      <c r="E410" s="32" t="s">
        <v>7</v>
      </c>
      <c r="F410" s="124"/>
      <c r="G410" s="119"/>
    </row>
    <row r="411" spans="1:7" ht="15" customHeight="1" x14ac:dyDescent="0.25">
      <c r="A411" s="127">
        <v>2</v>
      </c>
      <c r="B411" s="121" t="s">
        <v>131</v>
      </c>
      <c r="C411" s="193" t="s">
        <v>447</v>
      </c>
      <c r="D411" s="126">
        <v>3000</v>
      </c>
      <c r="E411" s="122" t="s">
        <v>7</v>
      </c>
      <c r="F411" s="123" t="s">
        <v>316</v>
      </c>
      <c r="G411" s="118" t="s">
        <v>296</v>
      </c>
    </row>
    <row r="412" spans="1:7" x14ac:dyDescent="0.25">
      <c r="A412" s="127"/>
      <c r="B412" s="121"/>
      <c r="C412" s="194"/>
      <c r="D412" s="126"/>
      <c r="E412" s="122"/>
      <c r="F412" s="124"/>
      <c r="G412" s="119"/>
    </row>
    <row r="413" spans="1:7" ht="15" customHeight="1" x14ac:dyDescent="0.25">
      <c r="A413" s="127">
        <v>3</v>
      </c>
      <c r="B413" s="121" t="s">
        <v>132</v>
      </c>
      <c r="C413" s="193" t="s">
        <v>449</v>
      </c>
      <c r="D413" s="126">
        <v>1500</v>
      </c>
      <c r="E413" s="122" t="s">
        <v>7</v>
      </c>
      <c r="F413" s="123" t="s">
        <v>316</v>
      </c>
      <c r="G413" s="118" t="s">
        <v>296</v>
      </c>
    </row>
    <row r="414" spans="1:7" x14ac:dyDescent="0.25">
      <c r="A414" s="127"/>
      <c r="B414" s="121"/>
      <c r="C414" s="194"/>
      <c r="D414" s="126"/>
      <c r="E414" s="122"/>
      <c r="F414" s="124"/>
      <c r="G414" s="119"/>
    </row>
    <row r="415" spans="1:7" ht="15" customHeight="1" x14ac:dyDescent="0.25">
      <c r="A415" s="127">
        <v>4</v>
      </c>
      <c r="B415" s="121" t="s">
        <v>54</v>
      </c>
      <c r="C415" s="193" t="s">
        <v>451</v>
      </c>
      <c r="D415" s="126">
        <v>1000</v>
      </c>
      <c r="E415" s="122" t="s">
        <v>7</v>
      </c>
      <c r="F415" s="123" t="s">
        <v>316</v>
      </c>
      <c r="G415" s="118" t="s">
        <v>296</v>
      </c>
    </row>
    <row r="416" spans="1:7" x14ac:dyDescent="0.25">
      <c r="A416" s="127"/>
      <c r="B416" s="121"/>
      <c r="C416" s="194"/>
      <c r="D416" s="126"/>
      <c r="E416" s="122"/>
      <c r="F416" s="124"/>
      <c r="G416" s="119"/>
    </row>
    <row r="417" spans="1:7" ht="15" customHeight="1" x14ac:dyDescent="0.25">
      <c r="A417" s="127">
        <v>5</v>
      </c>
      <c r="B417" s="121" t="s">
        <v>35</v>
      </c>
      <c r="C417" s="193" t="s">
        <v>452</v>
      </c>
      <c r="D417" s="126">
        <v>750</v>
      </c>
      <c r="E417" s="122" t="s">
        <v>7</v>
      </c>
      <c r="F417" s="123" t="s">
        <v>316</v>
      </c>
      <c r="G417" s="118" t="s">
        <v>296</v>
      </c>
    </row>
    <row r="418" spans="1:7" x14ac:dyDescent="0.25">
      <c r="A418" s="127"/>
      <c r="B418" s="121"/>
      <c r="C418" s="194"/>
      <c r="D418" s="126"/>
      <c r="E418" s="122"/>
      <c r="F418" s="124"/>
      <c r="G418" s="119"/>
    </row>
    <row r="419" spans="1:7" ht="15" customHeight="1" x14ac:dyDescent="0.25">
      <c r="A419" s="171">
        <v>6</v>
      </c>
      <c r="B419" s="172" t="s">
        <v>49</v>
      </c>
      <c r="C419" s="193" t="s">
        <v>778</v>
      </c>
      <c r="D419" s="109">
        <v>600</v>
      </c>
      <c r="E419" s="42" t="s">
        <v>34</v>
      </c>
      <c r="F419" s="123" t="s">
        <v>316</v>
      </c>
      <c r="G419" s="118" t="s">
        <v>296</v>
      </c>
    </row>
    <row r="420" spans="1:7" x14ac:dyDescent="0.25">
      <c r="A420" s="171"/>
      <c r="B420" s="172"/>
      <c r="C420" s="194"/>
      <c r="D420" s="109">
        <v>400</v>
      </c>
      <c r="E420" s="42" t="s">
        <v>7</v>
      </c>
      <c r="F420" s="124"/>
      <c r="G420" s="119"/>
    </row>
    <row r="421" spans="1:7" ht="15" customHeight="1" x14ac:dyDescent="0.25">
      <c r="A421" s="127">
        <v>7</v>
      </c>
      <c r="B421" s="121" t="s">
        <v>0</v>
      </c>
      <c r="C421" s="19" t="s">
        <v>453</v>
      </c>
      <c r="D421" s="106">
        <v>300</v>
      </c>
      <c r="E421" s="1" t="s">
        <v>34</v>
      </c>
      <c r="F421" s="123" t="s">
        <v>316</v>
      </c>
      <c r="G421" s="118" t="s">
        <v>296</v>
      </c>
    </row>
    <row r="422" spans="1:7" x14ac:dyDescent="0.25">
      <c r="A422" s="127"/>
      <c r="B422" s="121"/>
      <c r="C422" s="19" t="s">
        <v>454</v>
      </c>
      <c r="D422" s="106">
        <v>300</v>
      </c>
      <c r="E422" s="1" t="s">
        <v>7</v>
      </c>
      <c r="F422" s="124"/>
      <c r="G422" s="119"/>
    </row>
    <row r="423" spans="1:7" ht="15" customHeight="1" x14ac:dyDescent="0.25">
      <c r="A423" s="127">
        <v>8</v>
      </c>
      <c r="B423" s="121" t="s">
        <v>133</v>
      </c>
      <c r="C423" s="19" t="s">
        <v>455</v>
      </c>
      <c r="D423" s="106">
        <v>210</v>
      </c>
      <c r="E423" s="31" t="s">
        <v>7</v>
      </c>
      <c r="F423" s="123" t="s">
        <v>316</v>
      </c>
      <c r="G423" s="118" t="s">
        <v>296</v>
      </c>
    </row>
    <row r="424" spans="1:7" x14ac:dyDescent="0.25">
      <c r="A424" s="127"/>
      <c r="B424" s="121"/>
      <c r="C424" s="19" t="s">
        <v>456</v>
      </c>
      <c r="D424" s="106">
        <v>210</v>
      </c>
      <c r="E424" s="31" t="s">
        <v>7</v>
      </c>
      <c r="F424" s="124"/>
      <c r="G424" s="119"/>
    </row>
    <row r="425" spans="1:7" ht="15" customHeight="1" x14ac:dyDescent="0.25">
      <c r="A425" s="127">
        <v>9</v>
      </c>
      <c r="B425" s="121" t="s">
        <v>134</v>
      </c>
      <c r="C425" s="19" t="s">
        <v>457</v>
      </c>
      <c r="D425" s="106">
        <v>200</v>
      </c>
      <c r="E425" s="31" t="s">
        <v>1</v>
      </c>
      <c r="F425" s="123" t="s">
        <v>316</v>
      </c>
      <c r="G425" s="118" t="s">
        <v>296</v>
      </c>
    </row>
    <row r="426" spans="1:7" x14ac:dyDescent="0.25">
      <c r="A426" s="127"/>
      <c r="B426" s="121"/>
      <c r="C426" s="19" t="s">
        <v>458</v>
      </c>
      <c r="D426" s="106">
        <v>150</v>
      </c>
      <c r="E426" s="31" t="s">
        <v>1</v>
      </c>
      <c r="F426" s="124"/>
      <c r="G426" s="119"/>
    </row>
    <row r="427" spans="1:7" ht="15" customHeight="1" x14ac:dyDescent="0.25">
      <c r="A427" s="127">
        <v>10</v>
      </c>
      <c r="B427" s="121" t="s">
        <v>3</v>
      </c>
      <c r="C427" s="117">
        <v>2591</v>
      </c>
      <c r="D427" s="116">
        <v>700</v>
      </c>
      <c r="E427" s="115" t="s">
        <v>34</v>
      </c>
      <c r="F427" s="123" t="s">
        <v>316</v>
      </c>
      <c r="G427" s="118" t="s">
        <v>296</v>
      </c>
    </row>
    <row r="428" spans="1:7" x14ac:dyDescent="0.25">
      <c r="A428" s="127"/>
      <c r="B428" s="121"/>
      <c r="C428" s="117" t="s">
        <v>930</v>
      </c>
      <c r="D428" s="116">
        <v>300</v>
      </c>
      <c r="E428" s="115" t="s">
        <v>1</v>
      </c>
      <c r="F428" s="124"/>
      <c r="G428" s="119"/>
    </row>
    <row r="429" spans="1:7" ht="15" customHeight="1" x14ac:dyDescent="0.25">
      <c r="A429" s="127">
        <v>11</v>
      </c>
      <c r="B429" s="121" t="s">
        <v>135</v>
      </c>
      <c r="C429" s="145" t="s">
        <v>448</v>
      </c>
      <c r="D429" s="126">
        <v>800</v>
      </c>
      <c r="E429" s="122" t="s">
        <v>7</v>
      </c>
      <c r="F429" s="123" t="s">
        <v>316</v>
      </c>
      <c r="G429" s="118" t="s">
        <v>296</v>
      </c>
    </row>
    <row r="430" spans="1:7" x14ac:dyDescent="0.25">
      <c r="A430" s="127"/>
      <c r="B430" s="121"/>
      <c r="C430" s="147"/>
      <c r="D430" s="126"/>
      <c r="E430" s="122"/>
      <c r="F430" s="124"/>
      <c r="G430" s="119"/>
    </row>
    <row r="431" spans="1:7" x14ac:dyDescent="0.25">
      <c r="A431" s="127">
        <v>12</v>
      </c>
      <c r="B431" s="142" t="s">
        <v>47</v>
      </c>
      <c r="C431" s="145" t="s">
        <v>450</v>
      </c>
      <c r="D431" s="148">
        <v>700</v>
      </c>
      <c r="E431" s="122" t="s">
        <v>7</v>
      </c>
      <c r="F431" s="123" t="s">
        <v>316</v>
      </c>
      <c r="G431" s="118" t="s">
        <v>296</v>
      </c>
    </row>
    <row r="432" spans="1:7" x14ac:dyDescent="0.25">
      <c r="A432" s="127"/>
      <c r="B432" s="144"/>
      <c r="C432" s="147"/>
      <c r="D432" s="150"/>
      <c r="E432" s="122"/>
      <c r="F432" s="124"/>
      <c r="G432" s="119"/>
    </row>
    <row r="433" spans="1:7" x14ac:dyDescent="0.25">
      <c r="A433" s="127">
        <v>13</v>
      </c>
      <c r="B433" s="151" t="s">
        <v>921</v>
      </c>
      <c r="C433" s="145" t="s">
        <v>912</v>
      </c>
      <c r="D433" s="148">
        <v>1300</v>
      </c>
      <c r="E433" s="122" t="s">
        <v>7</v>
      </c>
      <c r="F433" s="123" t="s">
        <v>316</v>
      </c>
      <c r="G433" s="118" t="s">
        <v>296</v>
      </c>
    </row>
    <row r="434" spans="1:7" x14ac:dyDescent="0.25">
      <c r="A434" s="127"/>
      <c r="B434" s="153"/>
      <c r="C434" s="147"/>
      <c r="D434" s="150"/>
      <c r="E434" s="122"/>
      <c r="F434" s="124"/>
      <c r="G434" s="119"/>
    </row>
    <row r="435" spans="1:7" x14ac:dyDescent="0.25">
      <c r="A435" s="201" t="s">
        <v>29</v>
      </c>
      <c r="B435" s="202"/>
      <c r="C435" s="203"/>
      <c r="D435" s="111">
        <f>SUM(D427,D421,D419,D409)</f>
        <v>1900</v>
      </c>
      <c r="E435" s="2" t="s">
        <v>34</v>
      </c>
      <c r="F435" s="123" t="s">
        <v>296</v>
      </c>
      <c r="G435" s="130"/>
    </row>
    <row r="436" spans="1:7" x14ac:dyDescent="0.25">
      <c r="A436" s="207"/>
      <c r="B436" s="208"/>
      <c r="C436" s="209"/>
      <c r="D436" s="111">
        <f>SUM(D429,D423,D422,D420,D417,D415,D413,D411,D410,D431,D424,D433)</f>
        <v>10470</v>
      </c>
      <c r="E436" s="2" t="s">
        <v>7</v>
      </c>
      <c r="F436" s="131"/>
      <c r="G436" s="132"/>
    </row>
    <row r="437" spans="1:7" x14ac:dyDescent="0.25">
      <c r="A437" s="204"/>
      <c r="B437" s="205"/>
      <c r="C437" s="206"/>
      <c r="D437" s="111">
        <f>SUM(D425,D426)+D428</f>
        <v>650</v>
      </c>
      <c r="E437" s="2" t="s">
        <v>1</v>
      </c>
      <c r="F437" s="124"/>
      <c r="G437" s="133"/>
    </row>
    <row r="438" spans="1:7" ht="15" customHeight="1" x14ac:dyDescent="0.25">
      <c r="A438" s="134" t="s">
        <v>136</v>
      </c>
      <c r="B438" s="135"/>
      <c r="C438" s="135"/>
      <c r="D438" s="135"/>
      <c r="E438" s="135"/>
      <c r="F438" s="135"/>
      <c r="G438" s="136"/>
    </row>
    <row r="439" spans="1:7" x14ac:dyDescent="0.25">
      <c r="A439" s="127">
        <v>1</v>
      </c>
      <c r="B439" s="121" t="s">
        <v>132</v>
      </c>
      <c r="C439" s="145" t="s">
        <v>459</v>
      </c>
      <c r="D439" s="126">
        <v>500</v>
      </c>
      <c r="E439" s="122" t="s">
        <v>7</v>
      </c>
      <c r="F439" s="123" t="s">
        <v>316</v>
      </c>
      <c r="G439" s="118" t="s">
        <v>296</v>
      </c>
    </row>
    <row r="440" spans="1:7" x14ac:dyDescent="0.25">
      <c r="A440" s="127"/>
      <c r="B440" s="121"/>
      <c r="C440" s="147"/>
      <c r="D440" s="126"/>
      <c r="E440" s="122"/>
      <c r="F440" s="124"/>
      <c r="G440" s="119"/>
    </row>
    <row r="441" spans="1:7" ht="15" customHeight="1" x14ac:dyDescent="0.25">
      <c r="A441" s="127">
        <v>2</v>
      </c>
      <c r="B441" s="121" t="s">
        <v>131</v>
      </c>
      <c r="C441" s="145" t="s">
        <v>460</v>
      </c>
      <c r="D441" s="126">
        <v>750</v>
      </c>
      <c r="E441" s="122" t="s">
        <v>1</v>
      </c>
      <c r="F441" s="123" t="s">
        <v>316</v>
      </c>
      <c r="G441" s="118" t="s">
        <v>296</v>
      </c>
    </row>
    <row r="442" spans="1:7" x14ac:dyDescent="0.25">
      <c r="A442" s="127"/>
      <c r="B442" s="121"/>
      <c r="C442" s="147"/>
      <c r="D442" s="126"/>
      <c r="E442" s="122"/>
      <c r="F442" s="124"/>
      <c r="G442" s="119"/>
    </row>
    <row r="443" spans="1:7" ht="15" customHeight="1" x14ac:dyDescent="0.25">
      <c r="A443" s="127">
        <v>3</v>
      </c>
      <c r="B443" s="172" t="s">
        <v>137</v>
      </c>
      <c r="C443" s="145" t="s">
        <v>462</v>
      </c>
      <c r="D443" s="170">
        <v>750</v>
      </c>
      <c r="E443" s="129" t="s">
        <v>7</v>
      </c>
      <c r="F443" s="123" t="s">
        <v>316</v>
      </c>
      <c r="G443" s="118" t="s">
        <v>296</v>
      </c>
    </row>
    <row r="444" spans="1:7" x14ac:dyDescent="0.25">
      <c r="A444" s="127"/>
      <c r="B444" s="172"/>
      <c r="C444" s="147"/>
      <c r="D444" s="170"/>
      <c r="E444" s="129"/>
      <c r="F444" s="124"/>
      <c r="G444" s="119"/>
    </row>
    <row r="445" spans="1:7" ht="15" customHeight="1" x14ac:dyDescent="0.25">
      <c r="A445" s="127">
        <v>4</v>
      </c>
      <c r="B445" s="121" t="s">
        <v>92</v>
      </c>
      <c r="C445" s="145" t="s">
        <v>463</v>
      </c>
      <c r="D445" s="126">
        <v>2000</v>
      </c>
      <c r="E445" s="122" t="s">
        <v>7</v>
      </c>
      <c r="F445" s="123" t="s">
        <v>316</v>
      </c>
      <c r="G445" s="118" t="s">
        <v>296</v>
      </c>
    </row>
    <row r="446" spans="1:7" x14ac:dyDescent="0.25">
      <c r="A446" s="127"/>
      <c r="B446" s="121"/>
      <c r="C446" s="147"/>
      <c r="D446" s="126"/>
      <c r="E446" s="122"/>
      <c r="F446" s="124"/>
      <c r="G446" s="119"/>
    </row>
    <row r="447" spans="1:7" x14ac:dyDescent="0.25">
      <c r="A447" s="201" t="s">
        <v>29</v>
      </c>
      <c r="B447" s="202"/>
      <c r="C447" s="203"/>
      <c r="D447" s="111">
        <f>SUM(D445,D443,D439)</f>
        <v>3250</v>
      </c>
      <c r="E447" s="2" t="s">
        <v>7</v>
      </c>
      <c r="F447" s="137" t="s">
        <v>296</v>
      </c>
      <c r="G447" s="197"/>
    </row>
    <row r="448" spans="1:7" x14ac:dyDescent="0.25">
      <c r="A448" s="204"/>
      <c r="B448" s="205"/>
      <c r="C448" s="206"/>
      <c r="D448" s="111">
        <f>SUM(D441)</f>
        <v>750</v>
      </c>
      <c r="E448" s="2" t="s">
        <v>1</v>
      </c>
      <c r="F448" s="198"/>
      <c r="G448" s="199"/>
    </row>
    <row r="449" spans="1:7" ht="25.5" customHeight="1" x14ac:dyDescent="0.25">
      <c r="A449" s="134" t="s">
        <v>138</v>
      </c>
      <c r="B449" s="135"/>
      <c r="C449" s="135"/>
      <c r="D449" s="135"/>
      <c r="E449" s="135"/>
      <c r="F449" s="135"/>
      <c r="G449" s="136"/>
    </row>
    <row r="450" spans="1:7" ht="25.5" customHeight="1" x14ac:dyDescent="0.25">
      <c r="A450" s="127">
        <v>4</v>
      </c>
      <c r="B450" s="121" t="s">
        <v>6</v>
      </c>
      <c r="C450" s="145" t="s">
        <v>933</v>
      </c>
      <c r="D450" s="170">
        <v>1500</v>
      </c>
      <c r="E450" s="170" t="s">
        <v>34</v>
      </c>
      <c r="F450" s="123" t="s">
        <v>316</v>
      </c>
      <c r="G450" s="118" t="s">
        <v>296</v>
      </c>
    </row>
    <row r="451" spans="1:7" ht="25.5" customHeight="1" x14ac:dyDescent="0.25">
      <c r="A451" s="127"/>
      <c r="B451" s="121"/>
      <c r="C451" s="147"/>
      <c r="D451" s="170"/>
      <c r="E451" s="170"/>
      <c r="F451" s="124"/>
      <c r="G451" s="119"/>
    </row>
    <row r="452" spans="1:7" x14ac:dyDescent="0.25">
      <c r="A452" s="127">
        <v>5</v>
      </c>
      <c r="B452" s="121" t="s">
        <v>92</v>
      </c>
      <c r="C452" s="145" t="s">
        <v>464</v>
      </c>
      <c r="D452" s="106">
        <v>750</v>
      </c>
      <c r="E452" s="1" t="s">
        <v>34</v>
      </c>
      <c r="F452" s="123" t="s">
        <v>316</v>
      </c>
      <c r="G452" s="118" t="s">
        <v>296</v>
      </c>
    </row>
    <row r="453" spans="1:7" x14ac:dyDescent="0.25">
      <c r="A453" s="127"/>
      <c r="B453" s="121"/>
      <c r="C453" s="147"/>
      <c r="D453" s="106">
        <v>750</v>
      </c>
      <c r="E453" s="1" t="s">
        <v>7</v>
      </c>
      <c r="F453" s="124"/>
      <c r="G453" s="119"/>
    </row>
    <row r="454" spans="1:7" ht="15" customHeight="1" x14ac:dyDescent="0.25">
      <c r="A454" s="127">
        <v>6</v>
      </c>
      <c r="B454" s="121" t="s">
        <v>60</v>
      </c>
      <c r="C454" s="19" t="s">
        <v>465</v>
      </c>
      <c r="D454" s="106">
        <v>500</v>
      </c>
      <c r="E454" s="43" t="s">
        <v>34</v>
      </c>
      <c r="F454" s="123" t="s">
        <v>316</v>
      </c>
      <c r="G454" s="118" t="s">
        <v>296</v>
      </c>
    </row>
    <row r="455" spans="1:7" x14ac:dyDescent="0.25">
      <c r="A455" s="127"/>
      <c r="B455" s="121"/>
      <c r="C455" s="19" t="s">
        <v>466</v>
      </c>
      <c r="D455" s="106">
        <v>500</v>
      </c>
      <c r="E455" s="43" t="s">
        <v>34</v>
      </c>
      <c r="F455" s="124"/>
      <c r="G455" s="119"/>
    </row>
    <row r="456" spans="1:7" x14ac:dyDescent="0.25">
      <c r="A456" s="201" t="s">
        <v>29</v>
      </c>
      <c r="B456" s="202"/>
      <c r="C456" s="203"/>
      <c r="D456" s="111">
        <f>SUM(D454,D452,D455)+D450</f>
        <v>3250</v>
      </c>
      <c r="E456" s="2" t="s">
        <v>34</v>
      </c>
      <c r="F456" s="137" t="s">
        <v>296</v>
      </c>
      <c r="G456" s="197"/>
    </row>
    <row r="457" spans="1:7" x14ac:dyDescent="0.25">
      <c r="A457" s="204"/>
      <c r="B457" s="205"/>
      <c r="C457" s="206"/>
      <c r="D457" s="111">
        <f>SUM(D453)</f>
        <v>750</v>
      </c>
      <c r="E457" s="2" t="s">
        <v>7</v>
      </c>
      <c r="F457" s="198"/>
      <c r="G457" s="199"/>
    </row>
    <row r="458" spans="1:7" ht="24" customHeight="1" x14ac:dyDescent="0.25">
      <c r="A458" s="134" t="s">
        <v>139</v>
      </c>
      <c r="B458" s="135"/>
      <c r="C458" s="135"/>
      <c r="D458" s="135"/>
      <c r="E458" s="135"/>
      <c r="F458" s="135"/>
      <c r="G458" s="136"/>
    </row>
    <row r="459" spans="1:7" ht="18" customHeight="1" x14ac:dyDescent="0.25">
      <c r="A459" s="127">
        <v>1</v>
      </c>
      <c r="B459" s="121" t="s">
        <v>105</v>
      </c>
      <c r="C459" s="145" t="s">
        <v>467</v>
      </c>
      <c r="D459" s="106">
        <v>750</v>
      </c>
      <c r="E459" s="1" t="s">
        <v>34</v>
      </c>
      <c r="F459" s="123" t="s">
        <v>316</v>
      </c>
      <c r="G459" s="118" t="s">
        <v>296</v>
      </c>
    </row>
    <row r="460" spans="1:7" x14ac:dyDescent="0.25">
      <c r="A460" s="127"/>
      <c r="B460" s="121"/>
      <c r="C460" s="147"/>
      <c r="D460" s="106">
        <v>750</v>
      </c>
      <c r="E460" s="1" t="s">
        <v>7</v>
      </c>
      <c r="F460" s="124"/>
      <c r="G460" s="119"/>
    </row>
    <row r="461" spans="1:7" ht="15" customHeight="1" x14ac:dyDescent="0.25">
      <c r="A461" s="127">
        <v>2</v>
      </c>
      <c r="B461" s="121" t="s">
        <v>140</v>
      </c>
      <c r="C461" s="145" t="s">
        <v>468</v>
      </c>
      <c r="D461" s="126">
        <v>300</v>
      </c>
      <c r="E461" s="122" t="s">
        <v>34</v>
      </c>
      <c r="F461" s="123" t="s">
        <v>316</v>
      </c>
      <c r="G461" s="118" t="s">
        <v>296</v>
      </c>
    </row>
    <row r="462" spans="1:7" x14ac:dyDescent="0.25">
      <c r="A462" s="127"/>
      <c r="B462" s="121"/>
      <c r="C462" s="147"/>
      <c r="D462" s="126"/>
      <c r="E462" s="122"/>
      <c r="F462" s="124"/>
      <c r="G462" s="119"/>
    </row>
    <row r="463" spans="1:7" x14ac:dyDescent="0.25">
      <c r="A463" s="127">
        <v>3</v>
      </c>
      <c r="B463" s="121" t="s">
        <v>36</v>
      </c>
      <c r="C463" s="145" t="s">
        <v>933</v>
      </c>
      <c r="D463" s="126">
        <v>500</v>
      </c>
      <c r="E463" s="122" t="s">
        <v>1</v>
      </c>
      <c r="F463" s="123" t="s">
        <v>316</v>
      </c>
      <c r="G463" s="118" t="s">
        <v>296</v>
      </c>
    </row>
    <row r="464" spans="1:7" x14ac:dyDescent="0.25">
      <c r="A464" s="127"/>
      <c r="B464" s="121"/>
      <c r="C464" s="147"/>
      <c r="D464" s="126"/>
      <c r="E464" s="122"/>
      <c r="F464" s="124"/>
      <c r="G464" s="119"/>
    </row>
    <row r="465" spans="1:7" x14ac:dyDescent="0.25">
      <c r="A465" s="127">
        <v>4</v>
      </c>
      <c r="B465" s="121" t="s">
        <v>932</v>
      </c>
      <c r="C465" s="145" t="s">
        <v>933</v>
      </c>
      <c r="D465" s="126">
        <v>1200</v>
      </c>
      <c r="E465" s="122" t="s">
        <v>1</v>
      </c>
      <c r="F465" s="123" t="s">
        <v>316</v>
      </c>
      <c r="G465" s="118" t="s">
        <v>296</v>
      </c>
    </row>
    <row r="466" spans="1:7" x14ac:dyDescent="0.25">
      <c r="A466" s="127"/>
      <c r="B466" s="121"/>
      <c r="C466" s="147"/>
      <c r="D466" s="126"/>
      <c r="E466" s="122"/>
      <c r="F466" s="124"/>
      <c r="G466" s="119"/>
    </row>
    <row r="467" spans="1:7" ht="15" customHeight="1" x14ac:dyDescent="0.25">
      <c r="A467" s="127">
        <v>3</v>
      </c>
      <c r="B467" s="121" t="s">
        <v>54</v>
      </c>
      <c r="C467" s="145" t="s">
        <v>469</v>
      </c>
      <c r="D467" s="126">
        <v>1000</v>
      </c>
      <c r="E467" s="122" t="s">
        <v>7</v>
      </c>
      <c r="F467" s="123" t="s">
        <v>316</v>
      </c>
      <c r="G467" s="118" t="s">
        <v>296</v>
      </c>
    </row>
    <row r="468" spans="1:7" x14ac:dyDescent="0.25">
      <c r="A468" s="127"/>
      <c r="B468" s="121"/>
      <c r="C468" s="147"/>
      <c r="D468" s="126"/>
      <c r="E468" s="122"/>
      <c r="F468" s="124"/>
      <c r="G468" s="119"/>
    </row>
    <row r="469" spans="1:7" ht="15" customHeight="1" x14ac:dyDescent="0.25">
      <c r="A469" s="127">
        <v>4</v>
      </c>
      <c r="B469" s="121" t="s">
        <v>31</v>
      </c>
      <c r="C469" s="19" t="s">
        <v>461</v>
      </c>
      <c r="D469" s="106">
        <v>550</v>
      </c>
      <c r="E469" s="43" t="s">
        <v>1</v>
      </c>
      <c r="F469" s="123" t="s">
        <v>316</v>
      </c>
      <c r="G469" s="118" t="s">
        <v>296</v>
      </c>
    </row>
    <row r="470" spans="1:7" ht="23.25" customHeight="1" x14ac:dyDescent="0.25">
      <c r="A470" s="127"/>
      <c r="B470" s="121"/>
      <c r="C470" s="19" t="s">
        <v>470</v>
      </c>
      <c r="D470" s="106">
        <v>450</v>
      </c>
      <c r="E470" s="43" t="s">
        <v>1</v>
      </c>
      <c r="F470" s="124"/>
      <c r="G470" s="119"/>
    </row>
    <row r="471" spans="1:7" ht="23.25" customHeight="1" x14ac:dyDescent="0.25">
      <c r="A471" s="201" t="s">
        <v>29</v>
      </c>
      <c r="B471" s="202"/>
      <c r="C471" s="203"/>
      <c r="D471" s="111">
        <f>SUM(D461,D459)</f>
        <v>1050</v>
      </c>
      <c r="E471" s="2" t="s">
        <v>34</v>
      </c>
      <c r="F471" s="123" t="s">
        <v>296</v>
      </c>
      <c r="G471" s="130"/>
    </row>
    <row r="472" spans="1:7" x14ac:dyDescent="0.25">
      <c r="A472" s="207"/>
      <c r="B472" s="208"/>
      <c r="C472" s="209"/>
      <c r="D472" s="111">
        <f>SUM(D467,D460)</f>
        <v>1750</v>
      </c>
      <c r="E472" s="2" t="s">
        <v>7</v>
      </c>
      <c r="F472" s="131"/>
      <c r="G472" s="132"/>
    </row>
    <row r="473" spans="1:7" x14ac:dyDescent="0.25">
      <c r="A473" s="204"/>
      <c r="B473" s="205"/>
      <c r="C473" s="206"/>
      <c r="D473" s="111">
        <f>SUM(D469,D470)+D463+D465</f>
        <v>2700</v>
      </c>
      <c r="E473" s="2" t="s">
        <v>1</v>
      </c>
      <c r="F473" s="124"/>
      <c r="G473" s="133"/>
    </row>
    <row r="474" spans="1:7" ht="15" customHeight="1" x14ac:dyDescent="0.25">
      <c r="A474" s="154" t="s">
        <v>872</v>
      </c>
      <c r="B474" s="155"/>
      <c r="C474" s="155"/>
      <c r="D474" s="155"/>
      <c r="E474" s="155"/>
      <c r="F474" s="155"/>
      <c r="G474" s="156"/>
    </row>
    <row r="475" spans="1:7" ht="22.5" x14ac:dyDescent="0.25">
      <c r="A475" s="78">
        <v>1</v>
      </c>
      <c r="B475" s="77" t="s">
        <v>875</v>
      </c>
      <c r="C475" s="27" t="s">
        <v>887</v>
      </c>
      <c r="D475" s="109">
        <v>600</v>
      </c>
      <c r="E475" s="79" t="s">
        <v>1</v>
      </c>
      <c r="F475" s="75" t="s">
        <v>316</v>
      </c>
      <c r="G475" s="75" t="s">
        <v>296</v>
      </c>
    </row>
    <row r="476" spans="1:7" ht="22.5" x14ac:dyDescent="0.25">
      <c r="A476" s="78">
        <v>2</v>
      </c>
      <c r="B476" s="77" t="s">
        <v>876</v>
      </c>
      <c r="C476" s="27" t="s">
        <v>888</v>
      </c>
      <c r="D476" s="109">
        <v>600</v>
      </c>
      <c r="E476" s="79" t="s">
        <v>1</v>
      </c>
      <c r="F476" s="75" t="s">
        <v>316</v>
      </c>
      <c r="G476" s="75" t="s">
        <v>296</v>
      </c>
    </row>
    <row r="477" spans="1:7" ht="22.5" x14ac:dyDescent="0.25">
      <c r="A477" s="78">
        <v>3</v>
      </c>
      <c r="B477" s="77" t="s">
        <v>877</v>
      </c>
      <c r="C477" s="27" t="s">
        <v>889</v>
      </c>
      <c r="D477" s="109">
        <v>600</v>
      </c>
      <c r="E477" s="79" t="s">
        <v>1</v>
      </c>
      <c r="F477" s="75" t="s">
        <v>316</v>
      </c>
      <c r="G477" s="75" t="s">
        <v>296</v>
      </c>
    </row>
    <row r="478" spans="1:7" ht="22.5" x14ac:dyDescent="0.25">
      <c r="A478" s="78">
        <v>4</v>
      </c>
      <c r="B478" s="77" t="s">
        <v>96</v>
      </c>
      <c r="C478" s="27" t="s">
        <v>890</v>
      </c>
      <c r="D478" s="109">
        <v>600</v>
      </c>
      <c r="E478" s="79" t="s">
        <v>1</v>
      </c>
      <c r="F478" s="75" t="s">
        <v>316</v>
      </c>
      <c r="G478" s="75" t="s">
        <v>296</v>
      </c>
    </row>
    <row r="479" spans="1:7" ht="22.5" x14ac:dyDescent="0.25">
      <c r="A479" s="78">
        <v>5</v>
      </c>
      <c r="B479" s="77" t="s">
        <v>878</v>
      </c>
      <c r="C479" s="27" t="s">
        <v>891</v>
      </c>
      <c r="D479" s="109">
        <v>600</v>
      </c>
      <c r="E479" s="79" t="s">
        <v>1</v>
      </c>
      <c r="F479" s="75" t="s">
        <v>316</v>
      </c>
      <c r="G479" s="75" t="s">
        <v>296</v>
      </c>
    </row>
    <row r="480" spans="1:7" ht="22.5" x14ac:dyDescent="0.25">
      <c r="A480" s="78">
        <v>6</v>
      </c>
      <c r="B480" s="77" t="s">
        <v>72</v>
      </c>
      <c r="C480" s="27" t="s">
        <v>892</v>
      </c>
      <c r="D480" s="109">
        <v>600</v>
      </c>
      <c r="E480" s="79" t="s">
        <v>1</v>
      </c>
      <c r="F480" s="75" t="s">
        <v>316</v>
      </c>
      <c r="G480" s="75" t="s">
        <v>296</v>
      </c>
    </row>
    <row r="481" spans="1:7" ht="22.5" x14ac:dyDescent="0.25">
      <c r="A481" s="78">
        <v>7</v>
      </c>
      <c r="B481" s="77" t="s">
        <v>86</v>
      </c>
      <c r="C481" s="27" t="s">
        <v>893</v>
      </c>
      <c r="D481" s="109">
        <v>600</v>
      </c>
      <c r="E481" s="79" t="s">
        <v>1</v>
      </c>
      <c r="F481" s="75" t="s">
        <v>316</v>
      </c>
      <c r="G481" s="75" t="s">
        <v>296</v>
      </c>
    </row>
    <row r="482" spans="1:7" ht="22.5" x14ac:dyDescent="0.25">
      <c r="A482" s="78">
        <v>8</v>
      </c>
      <c r="B482" s="77" t="s">
        <v>879</v>
      </c>
      <c r="C482" s="27" t="s">
        <v>894</v>
      </c>
      <c r="D482" s="109">
        <v>600</v>
      </c>
      <c r="E482" s="79" t="s">
        <v>1</v>
      </c>
      <c r="F482" s="75" t="s">
        <v>316</v>
      </c>
      <c r="G482" s="75" t="s">
        <v>296</v>
      </c>
    </row>
    <row r="483" spans="1:7" ht="22.5" x14ac:dyDescent="0.25">
      <c r="A483" s="78">
        <v>9</v>
      </c>
      <c r="B483" s="77" t="s">
        <v>880</v>
      </c>
      <c r="C483" s="27" t="s">
        <v>895</v>
      </c>
      <c r="D483" s="109">
        <v>600</v>
      </c>
      <c r="E483" s="79" t="s">
        <v>1</v>
      </c>
      <c r="F483" s="75" t="s">
        <v>316</v>
      </c>
      <c r="G483" s="75" t="s">
        <v>296</v>
      </c>
    </row>
    <row r="484" spans="1:7" ht="22.5" x14ac:dyDescent="0.25">
      <c r="A484" s="78">
        <v>10</v>
      </c>
      <c r="B484" s="77" t="s">
        <v>881</v>
      </c>
      <c r="C484" s="27" t="s">
        <v>896</v>
      </c>
      <c r="D484" s="109">
        <v>400</v>
      </c>
      <c r="E484" s="79" t="s">
        <v>1</v>
      </c>
      <c r="F484" s="75" t="s">
        <v>316</v>
      </c>
      <c r="G484" s="75" t="s">
        <v>296</v>
      </c>
    </row>
    <row r="485" spans="1:7" ht="22.5" x14ac:dyDescent="0.25">
      <c r="A485" s="78">
        <v>11</v>
      </c>
      <c r="B485" s="77" t="s">
        <v>219</v>
      </c>
      <c r="C485" s="27" t="s">
        <v>897</v>
      </c>
      <c r="D485" s="109">
        <v>600</v>
      </c>
      <c r="E485" s="79" t="s">
        <v>1</v>
      </c>
      <c r="F485" s="75" t="s">
        <v>316</v>
      </c>
      <c r="G485" s="75" t="s">
        <v>296</v>
      </c>
    </row>
    <row r="486" spans="1:7" ht="22.5" x14ac:dyDescent="0.25">
      <c r="A486" s="78">
        <v>12</v>
      </c>
      <c r="B486" s="77" t="s">
        <v>882</v>
      </c>
      <c r="C486" s="27" t="s">
        <v>898</v>
      </c>
      <c r="D486" s="109">
        <v>600</v>
      </c>
      <c r="E486" s="79" t="s">
        <v>1</v>
      </c>
      <c r="F486" s="75" t="s">
        <v>501</v>
      </c>
      <c r="G486" s="75" t="s">
        <v>296</v>
      </c>
    </row>
    <row r="487" spans="1:7" x14ac:dyDescent="0.25">
      <c r="A487" s="201" t="s">
        <v>29</v>
      </c>
      <c r="B487" s="202"/>
      <c r="C487" s="203"/>
      <c r="D487" s="109">
        <v>0</v>
      </c>
      <c r="E487" s="76" t="s">
        <v>34</v>
      </c>
      <c r="F487" s="260" t="s">
        <v>296</v>
      </c>
      <c r="G487" s="261"/>
    </row>
    <row r="488" spans="1:7" x14ac:dyDescent="0.25">
      <c r="A488" s="207"/>
      <c r="B488" s="208"/>
      <c r="C488" s="209"/>
      <c r="D488" s="109">
        <v>0</v>
      </c>
      <c r="E488" s="76" t="s">
        <v>7</v>
      </c>
      <c r="F488" s="262"/>
      <c r="G488" s="263"/>
    </row>
    <row r="489" spans="1:7" x14ac:dyDescent="0.25">
      <c r="A489" s="204"/>
      <c r="B489" s="205"/>
      <c r="C489" s="206"/>
      <c r="D489" s="109">
        <f>SUM(D475:D486)</f>
        <v>7000</v>
      </c>
      <c r="E489" s="76" t="s">
        <v>1</v>
      </c>
      <c r="F489" s="264"/>
      <c r="G489" s="265"/>
    </row>
    <row r="490" spans="1:7" ht="32.25" customHeight="1" x14ac:dyDescent="0.25">
      <c r="A490" s="173" t="s">
        <v>270</v>
      </c>
      <c r="B490" s="174"/>
      <c r="C490" s="175"/>
      <c r="D490" s="5">
        <f>SUM(D471,D456,D435,D487)</f>
        <v>6200</v>
      </c>
      <c r="E490" s="58" t="s">
        <v>34</v>
      </c>
      <c r="F490" s="184">
        <f>SUM(D490,D491,D492)</f>
        <v>33520</v>
      </c>
      <c r="G490" s="185"/>
    </row>
    <row r="491" spans="1:7" ht="15.75" x14ac:dyDescent="0.25">
      <c r="A491" s="176"/>
      <c r="B491" s="177"/>
      <c r="C491" s="178"/>
      <c r="D491" s="5">
        <f>SUM(D472,D457,D447,D488,D436)</f>
        <v>16220</v>
      </c>
      <c r="E491" s="58" t="s">
        <v>7</v>
      </c>
      <c r="F491" s="186"/>
      <c r="G491" s="187"/>
    </row>
    <row r="492" spans="1:7" ht="29.25" customHeight="1" x14ac:dyDescent="0.25">
      <c r="A492" s="179"/>
      <c r="B492" s="180"/>
      <c r="C492" s="181"/>
      <c r="D492" s="5">
        <f>SUM(D473,D448,D437,D489)</f>
        <v>11100</v>
      </c>
      <c r="E492" s="58" t="s">
        <v>1</v>
      </c>
      <c r="F492" s="188"/>
      <c r="G492" s="189"/>
    </row>
    <row r="493" spans="1:7" ht="18" customHeight="1" x14ac:dyDescent="0.25">
      <c r="A493" s="190" t="s">
        <v>273</v>
      </c>
      <c r="B493" s="191"/>
      <c r="C493" s="191"/>
      <c r="D493" s="191"/>
      <c r="E493" s="191"/>
      <c r="F493" s="191"/>
      <c r="G493" s="192"/>
    </row>
    <row r="494" spans="1:7" ht="15" customHeight="1" x14ac:dyDescent="0.25">
      <c r="A494" s="134" t="s">
        <v>141</v>
      </c>
      <c r="B494" s="135"/>
      <c r="C494" s="135"/>
      <c r="D494" s="135"/>
      <c r="E494" s="135"/>
      <c r="F494" s="135"/>
      <c r="G494" s="136"/>
    </row>
    <row r="495" spans="1:7" ht="15" customHeight="1" x14ac:dyDescent="0.25">
      <c r="A495" s="93"/>
      <c r="B495" s="94"/>
      <c r="C495" s="98"/>
      <c r="D495" s="107"/>
      <c r="E495" s="94"/>
      <c r="F495" s="98"/>
      <c r="G495" s="99"/>
    </row>
    <row r="496" spans="1:7" x14ac:dyDescent="0.25">
      <c r="A496" s="171" t="s">
        <v>18</v>
      </c>
      <c r="B496" s="172" t="s">
        <v>54</v>
      </c>
      <c r="C496" s="193" t="s">
        <v>471</v>
      </c>
      <c r="D496" s="170">
        <v>1000</v>
      </c>
      <c r="E496" s="129" t="s">
        <v>1</v>
      </c>
      <c r="F496" s="123" t="s">
        <v>316</v>
      </c>
      <c r="G496" s="118" t="s">
        <v>296</v>
      </c>
    </row>
    <row r="497" spans="1:7" x14ac:dyDescent="0.25">
      <c r="A497" s="171"/>
      <c r="B497" s="172"/>
      <c r="C497" s="194"/>
      <c r="D497" s="170"/>
      <c r="E497" s="129"/>
      <c r="F497" s="124"/>
      <c r="G497" s="119"/>
    </row>
    <row r="498" spans="1:7" x14ac:dyDescent="0.25">
      <c r="A498" s="158" t="s">
        <v>29</v>
      </c>
      <c r="B498" s="159"/>
      <c r="C498" s="160"/>
      <c r="D498" s="111">
        <f>SUM(D496)</f>
        <v>1000</v>
      </c>
      <c r="E498" s="2" t="s">
        <v>1</v>
      </c>
      <c r="F498" s="182" t="s">
        <v>296</v>
      </c>
      <c r="G498" s="195"/>
    </row>
    <row r="499" spans="1:7" ht="15" customHeight="1" x14ac:dyDescent="0.25">
      <c r="A499" s="134" t="s">
        <v>142</v>
      </c>
      <c r="B499" s="135"/>
      <c r="C499" s="135"/>
      <c r="D499" s="135"/>
      <c r="E499" s="135"/>
      <c r="F499" s="135"/>
      <c r="G499" s="136"/>
    </row>
    <row r="500" spans="1:7" x14ac:dyDescent="0.25">
      <c r="A500" s="120">
        <v>1</v>
      </c>
      <c r="B500" s="121" t="s">
        <v>58</v>
      </c>
      <c r="C500" s="101" t="s">
        <v>472</v>
      </c>
      <c r="D500" s="106">
        <v>500</v>
      </c>
      <c r="E500" s="33" t="s">
        <v>7</v>
      </c>
      <c r="F500" s="123" t="s">
        <v>316</v>
      </c>
      <c r="G500" s="196" t="s">
        <v>296</v>
      </c>
    </row>
    <row r="501" spans="1:7" x14ac:dyDescent="0.25">
      <c r="A501" s="120"/>
      <c r="B501" s="121"/>
      <c r="C501" s="101" t="s">
        <v>473</v>
      </c>
      <c r="D501" s="106">
        <v>2000</v>
      </c>
      <c r="E501" s="33" t="s">
        <v>7</v>
      </c>
      <c r="F501" s="131"/>
      <c r="G501" s="157"/>
    </row>
    <row r="502" spans="1:7" x14ac:dyDescent="0.25">
      <c r="A502" s="120"/>
      <c r="B502" s="121"/>
      <c r="C502" s="101" t="s">
        <v>474</v>
      </c>
      <c r="D502" s="106">
        <v>3800</v>
      </c>
      <c r="E502" s="33" t="s">
        <v>7</v>
      </c>
      <c r="F502" s="131"/>
      <c r="G502" s="157"/>
    </row>
    <row r="503" spans="1:7" x14ac:dyDescent="0.25">
      <c r="A503" s="120"/>
      <c r="B503" s="121"/>
      <c r="C503" s="101" t="s">
        <v>475</v>
      </c>
      <c r="D503" s="106">
        <v>500</v>
      </c>
      <c r="E503" s="33" t="s">
        <v>7</v>
      </c>
      <c r="F503" s="124"/>
      <c r="G503" s="119"/>
    </row>
    <row r="504" spans="1:7" ht="15" customHeight="1" x14ac:dyDescent="0.25">
      <c r="A504" s="120">
        <v>2</v>
      </c>
      <c r="B504" s="121" t="s">
        <v>143</v>
      </c>
      <c r="C504" s="145" t="s">
        <v>476</v>
      </c>
      <c r="D504" s="126">
        <v>2000</v>
      </c>
      <c r="E504" s="122" t="s">
        <v>1</v>
      </c>
      <c r="F504" s="123" t="s">
        <v>316</v>
      </c>
      <c r="G504" s="118" t="s">
        <v>296</v>
      </c>
    </row>
    <row r="505" spans="1:7" x14ac:dyDescent="0.25">
      <c r="A505" s="120"/>
      <c r="B505" s="121"/>
      <c r="C505" s="147"/>
      <c r="D505" s="126"/>
      <c r="E505" s="122"/>
      <c r="F505" s="124"/>
      <c r="G505" s="119"/>
    </row>
    <row r="506" spans="1:7" x14ac:dyDescent="0.25">
      <c r="A506" s="120">
        <v>3</v>
      </c>
      <c r="B506" s="121" t="s">
        <v>153</v>
      </c>
      <c r="C506" s="122" t="s">
        <v>930</v>
      </c>
      <c r="D506" s="122">
        <v>825</v>
      </c>
      <c r="E506" s="122" t="s">
        <v>1</v>
      </c>
      <c r="F506" s="123" t="s">
        <v>316</v>
      </c>
      <c r="G506" s="118" t="s">
        <v>296</v>
      </c>
    </row>
    <row r="507" spans="1:7" x14ac:dyDescent="0.25">
      <c r="A507" s="120"/>
      <c r="B507" s="121"/>
      <c r="C507" s="122"/>
      <c r="D507" s="122"/>
      <c r="E507" s="122"/>
      <c r="F507" s="124"/>
      <c r="G507" s="119"/>
    </row>
    <row r="508" spans="1:7" x14ac:dyDescent="0.25">
      <c r="A508" s="120">
        <v>4</v>
      </c>
      <c r="B508" s="121" t="s">
        <v>928</v>
      </c>
      <c r="C508" s="122" t="s">
        <v>930</v>
      </c>
      <c r="D508" s="122">
        <v>686</v>
      </c>
      <c r="E508" s="122" t="s">
        <v>1</v>
      </c>
      <c r="F508" s="123" t="s">
        <v>316</v>
      </c>
      <c r="G508" s="118" t="s">
        <v>296</v>
      </c>
    </row>
    <row r="509" spans="1:7" x14ac:dyDescent="0.25">
      <c r="A509" s="120"/>
      <c r="B509" s="121"/>
      <c r="C509" s="122"/>
      <c r="D509" s="122"/>
      <c r="E509" s="122"/>
      <c r="F509" s="124"/>
      <c r="G509" s="119"/>
    </row>
    <row r="510" spans="1:7" x14ac:dyDescent="0.25">
      <c r="A510" s="120">
        <v>5</v>
      </c>
      <c r="B510" s="121" t="s">
        <v>929</v>
      </c>
      <c r="C510" s="122" t="s">
        <v>930</v>
      </c>
      <c r="D510" s="122">
        <v>259</v>
      </c>
      <c r="E510" s="122" t="s">
        <v>1</v>
      </c>
      <c r="F510" s="123" t="s">
        <v>316</v>
      </c>
      <c r="G510" s="118" t="s">
        <v>296</v>
      </c>
    </row>
    <row r="511" spans="1:7" x14ac:dyDescent="0.25">
      <c r="A511" s="120"/>
      <c r="B511" s="121"/>
      <c r="C511" s="122"/>
      <c r="D511" s="122"/>
      <c r="E511" s="122"/>
      <c r="F511" s="124"/>
      <c r="G511" s="119"/>
    </row>
    <row r="512" spans="1:7" ht="15" customHeight="1" x14ac:dyDescent="0.25">
      <c r="A512" s="120">
        <v>6</v>
      </c>
      <c r="B512" s="121" t="s">
        <v>9</v>
      </c>
      <c r="C512" s="145" t="s">
        <v>477</v>
      </c>
      <c r="D512" s="126">
        <v>2000</v>
      </c>
      <c r="E512" s="122" t="s">
        <v>1</v>
      </c>
      <c r="F512" s="123" t="s">
        <v>316</v>
      </c>
      <c r="G512" s="118" t="s">
        <v>296</v>
      </c>
    </row>
    <row r="513" spans="1:7" x14ac:dyDescent="0.25">
      <c r="A513" s="120"/>
      <c r="B513" s="121"/>
      <c r="C513" s="147"/>
      <c r="D513" s="126"/>
      <c r="E513" s="122"/>
      <c r="F513" s="124"/>
      <c r="G513" s="119"/>
    </row>
    <row r="514" spans="1:7" x14ac:dyDescent="0.25">
      <c r="A514" s="163">
        <v>7</v>
      </c>
      <c r="B514" s="142" t="s">
        <v>132</v>
      </c>
      <c r="C514" s="103" t="s">
        <v>478</v>
      </c>
      <c r="D514" s="106">
        <v>500</v>
      </c>
      <c r="E514" s="33" t="s">
        <v>1</v>
      </c>
      <c r="F514" s="123" t="s">
        <v>316</v>
      </c>
      <c r="G514" s="196" t="s">
        <v>296</v>
      </c>
    </row>
    <row r="515" spans="1:7" ht="15" customHeight="1" x14ac:dyDescent="0.25">
      <c r="A515" s="200"/>
      <c r="B515" s="143"/>
      <c r="C515" s="19" t="s">
        <v>479</v>
      </c>
      <c r="D515" s="106">
        <v>700</v>
      </c>
      <c r="E515" s="33" t="s">
        <v>1</v>
      </c>
      <c r="F515" s="131"/>
      <c r="G515" s="157"/>
    </row>
    <row r="516" spans="1:7" x14ac:dyDescent="0.25">
      <c r="A516" s="164"/>
      <c r="B516" s="144"/>
      <c r="C516" s="19" t="s">
        <v>480</v>
      </c>
      <c r="D516" s="106">
        <v>1300</v>
      </c>
      <c r="E516" s="33" t="s">
        <v>1</v>
      </c>
      <c r="F516" s="124"/>
      <c r="G516" s="119"/>
    </row>
    <row r="517" spans="1:7" x14ac:dyDescent="0.25">
      <c r="A517" s="163">
        <v>8</v>
      </c>
      <c r="B517" s="142" t="s">
        <v>144</v>
      </c>
      <c r="C517" s="101" t="s">
        <v>481</v>
      </c>
      <c r="D517" s="106">
        <v>1800</v>
      </c>
      <c r="E517" s="33" t="s">
        <v>1</v>
      </c>
      <c r="F517" s="123" t="s">
        <v>316</v>
      </c>
      <c r="G517" s="196" t="s">
        <v>296</v>
      </c>
    </row>
    <row r="518" spans="1:7" x14ac:dyDescent="0.25">
      <c r="A518" s="200"/>
      <c r="B518" s="143"/>
      <c r="C518" s="101" t="s">
        <v>473</v>
      </c>
      <c r="D518" s="106">
        <v>250</v>
      </c>
      <c r="E518" s="33" t="s">
        <v>1</v>
      </c>
      <c r="F518" s="131"/>
      <c r="G518" s="157"/>
    </row>
    <row r="519" spans="1:7" x14ac:dyDescent="0.25">
      <c r="A519" s="200"/>
      <c r="B519" s="143"/>
      <c r="C519" s="101" t="s">
        <v>474</v>
      </c>
      <c r="D519" s="106">
        <v>200</v>
      </c>
      <c r="E519" s="33" t="s">
        <v>1</v>
      </c>
      <c r="F519" s="131"/>
      <c r="G519" s="157"/>
    </row>
    <row r="520" spans="1:7" ht="15" customHeight="1" x14ac:dyDescent="0.25">
      <c r="A520" s="200"/>
      <c r="B520" s="143"/>
      <c r="C520" s="101" t="s">
        <v>475</v>
      </c>
      <c r="D520" s="106">
        <v>300</v>
      </c>
      <c r="E520" s="33" t="s">
        <v>1</v>
      </c>
      <c r="F520" s="131"/>
      <c r="G520" s="157"/>
    </row>
    <row r="521" spans="1:7" x14ac:dyDescent="0.25">
      <c r="A521" s="164"/>
      <c r="B521" s="144"/>
      <c r="C521" s="101" t="s">
        <v>482</v>
      </c>
      <c r="D521" s="106">
        <v>350</v>
      </c>
      <c r="E521" s="33" t="s">
        <v>1</v>
      </c>
      <c r="F521" s="124"/>
      <c r="G521" s="119"/>
    </row>
    <row r="522" spans="1:7" ht="15" customHeight="1" x14ac:dyDescent="0.25">
      <c r="A522" s="120">
        <v>9</v>
      </c>
      <c r="B522" s="121" t="s">
        <v>6</v>
      </c>
      <c r="C522" s="145" t="s">
        <v>483</v>
      </c>
      <c r="D522" s="126">
        <v>1500</v>
      </c>
      <c r="E522" s="122" t="s">
        <v>1</v>
      </c>
      <c r="F522" s="123" t="s">
        <v>316</v>
      </c>
      <c r="G522" s="118" t="s">
        <v>296</v>
      </c>
    </row>
    <row r="523" spans="1:7" x14ac:dyDescent="0.25">
      <c r="A523" s="120"/>
      <c r="B523" s="121"/>
      <c r="C523" s="147"/>
      <c r="D523" s="126"/>
      <c r="E523" s="122"/>
      <c r="F523" s="124"/>
      <c r="G523" s="119"/>
    </row>
    <row r="524" spans="1:7" ht="15" customHeight="1" x14ac:dyDescent="0.25">
      <c r="A524" s="120">
        <v>10</v>
      </c>
      <c r="B524" s="121" t="s">
        <v>87</v>
      </c>
      <c r="C524" s="145" t="s">
        <v>484</v>
      </c>
      <c r="D524" s="126">
        <v>2000</v>
      </c>
      <c r="E524" s="122" t="s">
        <v>1</v>
      </c>
      <c r="F524" s="123" t="s">
        <v>316</v>
      </c>
      <c r="G524" s="118" t="s">
        <v>296</v>
      </c>
    </row>
    <row r="525" spans="1:7" x14ac:dyDescent="0.25">
      <c r="A525" s="120"/>
      <c r="B525" s="121"/>
      <c r="C525" s="147"/>
      <c r="D525" s="126"/>
      <c r="E525" s="122"/>
      <c r="F525" s="124"/>
      <c r="G525" s="119"/>
    </row>
    <row r="526" spans="1:7" x14ac:dyDescent="0.25">
      <c r="A526" s="163">
        <v>11</v>
      </c>
      <c r="B526" s="142" t="s">
        <v>822</v>
      </c>
      <c r="C526" s="145" t="s">
        <v>485</v>
      </c>
      <c r="D526" s="148">
        <v>7698</v>
      </c>
      <c r="E526" s="46" t="s">
        <v>1</v>
      </c>
      <c r="F526" s="151" t="s">
        <v>501</v>
      </c>
      <c r="G526" s="61" t="s">
        <v>823</v>
      </c>
    </row>
    <row r="527" spans="1:7" x14ac:dyDescent="0.25">
      <c r="A527" s="200"/>
      <c r="B527" s="143"/>
      <c r="C527" s="146"/>
      <c r="D527" s="149"/>
      <c r="E527" s="46" t="s">
        <v>1</v>
      </c>
      <c r="F527" s="152"/>
      <c r="G527" s="61" t="s">
        <v>824</v>
      </c>
    </row>
    <row r="528" spans="1:7" x14ac:dyDescent="0.25">
      <c r="A528" s="200"/>
      <c r="B528" s="143"/>
      <c r="C528" s="147"/>
      <c r="D528" s="150"/>
      <c r="E528" s="46" t="s">
        <v>1</v>
      </c>
      <c r="F528" s="152"/>
      <c r="G528" s="61" t="s">
        <v>825</v>
      </c>
    </row>
    <row r="529" spans="1:7" x14ac:dyDescent="0.25">
      <c r="A529" s="200"/>
      <c r="B529" s="143"/>
      <c r="C529" s="146"/>
      <c r="D529" s="149"/>
      <c r="E529" s="46" t="s">
        <v>1</v>
      </c>
      <c r="F529" s="152"/>
      <c r="G529" s="61" t="s">
        <v>826</v>
      </c>
    </row>
    <row r="530" spans="1:7" x14ac:dyDescent="0.25">
      <c r="A530" s="200"/>
      <c r="B530" s="143"/>
      <c r="C530" s="146"/>
      <c r="D530" s="149"/>
      <c r="E530" s="46" t="s">
        <v>1</v>
      </c>
      <c r="F530" s="152"/>
      <c r="G530" s="61" t="s">
        <v>827</v>
      </c>
    </row>
    <row r="531" spans="1:7" x14ac:dyDescent="0.25">
      <c r="A531" s="200"/>
      <c r="B531" s="143"/>
      <c r="C531" s="147"/>
      <c r="D531" s="150"/>
      <c r="E531" s="46" t="s">
        <v>1</v>
      </c>
      <c r="F531" s="152"/>
      <c r="G531" s="61" t="s">
        <v>828</v>
      </c>
    </row>
    <row r="532" spans="1:7" ht="16.5" customHeight="1" x14ac:dyDescent="0.25">
      <c r="A532" s="200"/>
      <c r="B532" s="143"/>
      <c r="C532" s="19" t="s">
        <v>489</v>
      </c>
      <c r="D532" s="106">
        <v>4500</v>
      </c>
      <c r="E532" s="46" t="s">
        <v>1</v>
      </c>
      <c r="F532" s="152"/>
      <c r="G532" s="61" t="s">
        <v>829</v>
      </c>
    </row>
    <row r="533" spans="1:7" ht="27.75" customHeight="1" x14ac:dyDescent="0.25">
      <c r="A533" s="120">
        <v>12</v>
      </c>
      <c r="B533" s="121" t="s">
        <v>145</v>
      </c>
      <c r="C533" s="145" t="s">
        <v>486</v>
      </c>
      <c r="D533" s="126">
        <v>3000</v>
      </c>
      <c r="E533" s="122" t="s">
        <v>1</v>
      </c>
      <c r="F533" s="123" t="s">
        <v>501</v>
      </c>
      <c r="G533" s="118" t="s">
        <v>296</v>
      </c>
    </row>
    <row r="534" spans="1:7" ht="22.5" customHeight="1" x14ac:dyDescent="0.25">
      <c r="A534" s="120"/>
      <c r="B534" s="121"/>
      <c r="C534" s="147"/>
      <c r="D534" s="126"/>
      <c r="E534" s="122"/>
      <c r="F534" s="124"/>
      <c r="G534" s="119"/>
    </row>
    <row r="535" spans="1:7" x14ac:dyDescent="0.25">
      <c r="A535" s="201" t="s">
        <v>29</v>
      </c>
      <c r="B535" s="202"/>
      <c r="C535" s="203"/>
      <c r="D535" s="111">
        <f>SUM(D500,D501,D502,D503)</f>
        <v>6800</v>
      </c>
      <c r="E535" s="2" t="s">
        <v>7</v>
      </c>
      <c r="F535" s="137" t="s">
        <v>296</v>
      </c>
      <c r="G535" s="197"/>
    </row>
    <row r="536" spans="1:7" x14ac:dyDescent="0.25">
      <c r="A536" s="204"/>
      <c r="B536" s="205"/>
      <c r="C536" s="206"/>
      <c r="D536" s="111">
        <f>SUM(D504,D512,D515,D520,D522,D524,D532,D533,D521,D519,D518,D517,D516,D514,D526)+D506+D508+D510</f>
        <v>29868</v>
      </c>
      <c r="E536" s="2" t="s">
        <v>1</v>
      </c>
      <c r="F536" s="198"/>
      <c r="G536" s="199"/>
    </row>
    <row r="537" spans="1:7" ht="15" customHeight="1" x14ac:dyDescent="0.25">
      <c r="A537" s="134" t="s">
        <v>146</v>
      </c>
      <c r="B537" s="135"/>
      <c r="C537" s="135"/>
      <c r="D537" s="135"/>
      <c r="E537" s="135"/>
      <c r="F537" s="135"/>
      <c r="G537" s="136"/>
    </row>
    <row r="538" spans="1:7" x14ac:dyDescent="0.25">
      <c r="A538" s="127">
        <v>1</v>
      </c>
      <c r="B538" s="121" t="s">
        <v>36</v>
      </c>
      <c r="C538" s="145" t="s">
        <v>487</v>
      </c>
      <c r="D538" s="126">
        <v>5500</v>
      </c>
      <c r="E538" s="122" t="s">
        <v>1</v>
      </c>
      <c r="F538" s="123" t="s">
        <v>316</v>
      </c>
      <c r="G538" s="118" t="s">
        <v>296</v>
      </c>
    </row>
    <row r="539" spans="1:7" x14ac:dyDescent="0.25">
      <c r="A539" s="127"/>
      <c r="B539" s="121"/>
      <c r="C539" s="147"/>
      <c r="D539" s="126"/>
      <c r="E539" s="122"/>
      <c r="F539" s="124"/>
      <c r="G539" s="119"/>
    </row>
    <row r="540" spans="1:7" ht="15" customHeight="1" x14ac:dyDescent="0.25">
      <c r="A540" s="127">
        <v>2</v>
      </c>
      <c r="B540" s="121" t="s">
        <v>92</v>
      </c>
      <c r="C540" s="145" t="s">
        <v>488</v>
      </c>
      <c r="D540" s="126">
        <v>2000</v>
      </c>
      <c r="E540" s="122" t="s">
        <v>1</v>
      </c>
      <c r="F540" s="123" t="s">
        <v>316</v>
      </c>
      <c r="G540" s="118" t="s">
        <v>296</v>
      </c>
    </row>
    <row r="541" spans="1:7" x14ac:dyDescent="0.25">
      <c r="A541" s="127"/>
      <c r="B541" s="121"/>
      <c r="C541" s="147"/>
      <c r="D541" s="126"/>
      <c r="E541" s="122"/>
      <c r="F541" s="124"/>
      <c r="G541" s="119"/>
    </row>
    <row r="542" spans="1:7" x14ac:dyDescent="0.25">
      <c r="A542" s="158" t="s">
        <v>29</v>
      </c>
      <c r="B542" s="159"/>
      <c r="C542" s="160"/>
      <c r="D542" s="111">
        <f>SUM(D538,D540)</f>
        <v>7500</v>
      </c>
      <c r="E542" s="2" t="s">
        <v>1</v>
      </c>
      <c r="F542" s="182" t="s">
        <v>296</v>
      </c>
      <c r="G542" s="183"/>
    </row>
    <row r="543" spans="1:7" ht="15" customHeight="1" x14ac:dyDescent="0.25">
      <c r="A543" s="134" t="s">
        <v>147</v>
      </c>
      <c r="B543" s="135"/>
      <c r="C543" s="135"/>
      <c r="D543" s="135"/>
      <c r="E543" s="135"/>
      <c r="F543" s="135"/>
      <c r="G543" s="136"/>
    </row>
    <row r="544" spans="1:7" x14ac:dyDescent="0.25">
      <c r="A544" s="120">
        <v>1</v>
      </c>
      <c r="B544" s="121" t="s">
        <v>148</v>
      </c>
      <c r="C544" s="145" t="s">
        <v>490</v>
      </c>
      <c r="D544" s="126">
        <v>2500</v>
      </c>
      <c r="E544" s="122" t="s">
        <v>1</v>
      </c>
      <c r="F544" s="123" t="s">
        <v>316</v>
      </c>
      <c r="G544" s="118" t="s">
        <v>296</v>
      </c>
    </row>
    <row r="545" spans="1:7" x14ac:dyDescent="0.25">
      <c r="A545" s="120"/>
      <c r="B545" s="121"/>
      <c r="C545" s="147"/>
      <c r="D545" s="126"/>
      <c r="E545" s="122"/>
      <c r="F545" s="124"/>
      <c r="G545" s="119"/>
    </row>
    <row r="546" spans="1:7" ht="15" customHeight="1" x14ac:dyDescent="0.25">
      <c r="A546" s="120">
        <v>2</v>
      </c>
      <c r="B546" s="121" t="s">
        <v>149</v>
      </c>
      <c r="C546" s="145" t="s">
        <v>491</v>
      </c>
      <c r="D546" s="126">
        <v>2000</v>
      </c>
      <c r="E546" s="122" t="s">
        <v>1</v>
      </c>
      <c r="F546" s="123" t="s">
        <v>316</v>
      </c>
      <c r="G546" s="118" t="s">
        <v>296</v>
      </c>
    </row>
    <row r="547" spans="1:7" ht="29.25" customHeight="1" x14ac:dyDescent="0.25">
      <c r="A547" s="120"/>
      <c r="B547" s="121"/>
      <c r="C547" s="147"/>
      <c r="D547" s="126"/>
      <c r="E547" s="122"/>
      <c r="F547" s="124"/>
      <c r="G547" s="119"/>
    </row>
    <row r="548" spans="1:7" x14ac:dyDescent="0.25">
      <c r="A548" s="163">
        <v>3</v>
      </c>
      <c r="B548" s="142" t="s">
        <v>3</v>
      </c>
      <c r="C548" s="19" t="s">
        <v>492</v>
      </c>
      <c r="D548" s="106">
        <v>1200</v>
      </c>
      <c r="E548" s="33" t="s">
        <v>1</v>
      </c>
      <c r="F548" s="123" t="s">
        <v>316</v>
      </c>
      <c r="G548" s="118" t="s">
        <v>296</v>
      </c>
    </row>
    <row r="549" spans="1:7" ht="15" customHeight="1" x14ac:dyDescent="0.25">
      <c r="A549" s="200"/>
      <c r="B549" s="143"/>
      <c r="C549" s="19" t="s">
        <v>493</v>
      </c>
      <c r="D549" s="106">
        <v>350</v>
      </c>
      <c r="E549" s="33" t="s">
        <v>1</v>
      </c>
      <c r="F549" s="131"/>
      <c r="G549" s="157"/>
    </row>
    <row r="550" spans="1:7" x14ac:dyDescent="0.25">
      <c r="A550" s="164"/>
      <c r="B550" s="144"/>
      <c r="C550" s="19" t="s">
        <v>494</v>
      </c>
      <c r="D550" s="106">
        <v>650</v>
      </c>
      <c r="E550" s="33" t="s">
        <v>1</v>
      </c>
      <c r="F550" s="124"/>
      <c r="G550" s="119"/>
    </row>
    <row r="551" spans="1:7" ht="15" customHeight="1" x14ac:dyDescent="0.25">
      <c r="A551" s="158" t="s">
        <v>29</v>
      </c>
      <c r="B551" s="159"/>
      <c r="C551" s="160"/>
      <c r="D551" s="111">
        <f>SUM(D544,D546,D549,D548,D550)</f>
        <v>6700</v>
      </c>
      <c r="E551" s="2" t="s">
        <v>1</v>
      </c>
      <c r="F551" s="182" t="s">
        <v>296</v>
      </c>
      <c r="G551" s="183"/>
    </row>
    <row r="552" spans="1:7" ht="15" customHeight="1" x14ac:dyDescent="0.25">
      <c r="A552" s="134" t="s">
        <v>150</v>
      </c>
      <c r="B552" s="135"/>
      <c r="C552" s="135"/>
      <c r="D552" s="135"/>
      <c r="E552" s="135"/>
      <c r="F552" s="135"/>
      <c r="G552" s="136"/>
    </row>
    <row r="553" spans="1:7" x14ac:dyDescent="0.25">
      <c r="A553" s="127">
        <v>4</v>
      </c>
      <c r="B553" s="121" t="s">
        <v>11</v>
      </c>
      <c r="C553" s="101" t="s">
        <v>495</v>
      </c>
      <c r="D553" s="106">
        <v>2550</v>
      </c>
      <c r="E553" s="33" t="s">
        <v>1</v>
      </c>
      <c r="F553" s="123" t="s">
        <v>316</v>
      </c>
      <c r="G553" s="118" t="s">
        <v>296</v>
      </c>
    </row>
    <row r="554" spans="1:7" x14ac:dyDescent="0.25">
      <c r="A554" s="127"/>
      <c r="B554" s="121"/>
      <c r="C554" s="101" t="s">
        <v>496</v>
      </c>
      <c r="D554" s="106">
        <v>750</v>
      </c>
      <c r="E554" s="33" t="s">
        <v>1</v>
      </c>
      <c r="F554" s="131"/>
      <c r="G554" s="157"/>
    </row>
    <row r="555" spans="1:7" x14ac:dyDescent="0.25">
      <c r="A555" s="127"/>
      <c r="B555" s="121"/>
      <c r="C555" s="101" t="s">
        <v>497</v>
      </c>
      <c r="D555" s="106">
        <v>700</v>
      </c>
      <c r="E555" s="33" t="s">
        <v>1</v>
      </c>
      <c r="F555" s="124"/>
      <c r="G555" s="119"/>
    </row>
    <row r="556" spans="1:7" ht="9" customHeight="1" x14ac:dyDescent="0.25">
      <c r="A556" s="127">
        <v>5</v>
      </c>
      <c r="B556" s="121" t="s">
        <v>41</v>
      </c>
      <c r="C556" s="145" t="s">
        <v>498</v>
      </c>
      <c r="D556" s="126">
        <v>2500</v>
      </c>
      <c r="E556" s="122" t="s">
        <v>1</v>
      </c>
      <c r="F556" s="123" t="s">
        <v>316</v>
      </c>
      <c r="G556" s="118" t="s">
        <v>296</v>
      </c>
    </row>
    <row r="557" spans="1:7" ht="12.75" customHeight="1" x14ac:dyDescent="0.25">
      <c r="A557" s="127"/>
      <c r="B557" s="121"/>
      <c r="C557" s="147"/>
      <c r="D557" s="126"/>
      <c r="E557" s="122"/>
      <c r="F557" s="124"/>
      <c r="G557" s="119"/>
    </row>
    <row r="558" spans="1:7" ht="15" customHeight="1" x14ac:dyDescent="0.25">
      <c r="A558" s="127">
        <v>6</v>
      </c>
      <c r="B558" s="121" t="s">
        <v>151</v>
      </c>
      <c r="C558" s="101" t="s">
        <v>499</v>
      </c>
      <c r="D558" s="106">
        <v>1500</v>
      </c>
      <c r="E558" s="122" t="s">
        <v>1</v>
      </c>
      <c r="F558" s="123" t="s">
        <v>316</v>
      </c>
      <c r="G558" s="118" t="s">
        <v>296</v>
      </c>
    </row>
    <row r="559" spans="1:7" x14ac:dyDescent="0.25">
      <c r="A559" s="127"/>
      <c r="B559" s="121"/>
      <c r="C559" s="101" t="s">
        <v>500</v>
      </c>
      <c r="D559" s="106">
        <v>1000</v>
      </c>
      <c r="E559" s="122"/>
      <c r="F559" s="124"/>
      <c r="G559" s="119"/>
    </row>
    <row r="560" spans="1:7" x14ac:dyDescent="0.25">
      <c r="A560" s="158" t="s">
        <v>29</v>
      </c>
      <c r="B560" s="159"/>
      <c r="C560" s="160"/>
      <c r="D560" s="111">
        <f>SUM(D553,D556,D558,D559,D555,D554)</f>
        <v>9000</v>
      </c>
      <c r="E560" s="2" t="s">
        <v>1</v>
      </c>
      <c r="F560" s="182" t="s">
        <v>296</v>
      </c>
      <c r="G560" s="183"/>
    </row>
    <row r="561" spans="1:7" ht="32.25" customHeight="1" x14ac:dyDescent="0.25">
      <c r="A561" s="173" t="s">
        <v>272</v>
      </c>
      <c r="B561" s="174"/>
      <c r="C561" s="175"/>
      <c r="D561" s="5">
        <v>0</v>
      </c>
      <c r="E561" s="58" t="s">
        <v>34</v>
      </c>
      <c r="F561" s="184">
        <f>SUM(D561,D562,D563)</f>
        <v>60868</v>
      </c>
      <c r="G561" s="185"/>
    </row>
    <row r="562" spans="1:7" ht="15.75" x14ac:dyDescent="0.25">
      <c r="A562" s="176"/>
      <c r="B562" s="177"/>
      <c r="C562" s="178"/>
      <c r="D562" s="5">
        <f>SUM(D535)</f>
        <v>6800</v>
      </c>
      <c r="E562" s="58" t="s">
        <v>7</v>
      </c>
      <c r="F562" s="186"/>
      <c r="G562" s="187"/>
    </row>
    <row r="563" spans="1:7" ht="15.75" x14ac:dyDescent="0.25">
      <c r="A563" s="179"/>
      <c r="B563" s="180"/>
      <c r="C563" s="181"/>
      <c r="D563" s="5">
        <f>SUM(D560,D551,D542,D536,D498)</f>
        <v>54068</v>
      </c>
      <c r="E563" s="58" t="s">
        <v>1</v>
      </c>
      <c r="F563" s="188"/>
      <c r="G563" s="189"/>
    </row>
    <row r="564" spans="1:7" ht="16.5" customHeight="1" x14ac:dyDescent="0.25">
      <c r="A564" s="190" t="s">
        <v>275</v>
      </c>
      <c r="B564" s="191"/>
      <c r="C564" s="191"/>
      <c r="D564" s="191"/>
      <c r="E564" s="191"/>
      <c r="F564" s="191"/>
      <c r="G564" s="192"/>
    </row>
    <row r="565" spans="1:7" ht="15" customHeight="1" x14ac:dyDescent="0.25">
      <c r="A565" s="154" t="s">
        <v>152</v>
      </c>
      <c r="B565" s="155"/>
      <c r="C565" s="155"/>
      <c r="D565" s="155"/>
      <c r="E565" s="155"/>
      <c r="F565" s="155"/>
      <c r="G565" s="156"/>
    </row>
    <row r="566" spans="1:7" x14ac:dyDescent="0.25">
      <c r="A566" s="127">
        <v>1</v>
      </c>
      <c r="B566" s="121" t="s">
        <v>35</v>
      </c>
      <c r="C566" s="101" t="s">
        <v>502</v>
      </c>
      <c r="D566" s="106">
        <v>700</v>
      </c>
      <c r="E566" s="34" t="s">
        <v>1</v>
      </c>
      <c r="F566" s="123" t="s">
        <v>316</v>
      </c>
      <c r="G566" s="118" t="s">
        <v>296</v>
      </c>
    </row>
    <row r="567" spans="1:7" x14ac:dyDescent="0.25">
      <c r="A567" s="127"/>
      <c r="B567" s="121"/>
      <c r="C567" s="101" t="s">
        <v>503</v>
      </c>
      <c r="D567" s="106">
        <v>160</v>
      </c>
      <c r="E567" s="34" t="s">
        <v>1</v>
      </c>
      <c r="F567" s="124"/>
      <c r="G567" s="119"/>
    </row>
    <row r="568" spans="1:7" ht="15" customHeight="1" x14ac:dyDescent="0.25">
      <c r="A568" s="127">
        <v>2</v>
      </c>
      <c r="B568" s="121" t="s">
        <v>153</v>
      </c>
      <c r="C568" s="145" t="s">
        <v>504</v>
      </c>
      <c r="D568" s="126">
        <v>500</v>
      </c>
      <c r="E568" s="122" t="s">
        <v>1</v>
      </c>
      <c r="F568" s="123" t="s">
        <v>316</v>
      </c>
      <c r="G568" s="118" t="s">
        <v>296</v>
      </c>
    </row>
    <row r="569" spans="1:7" x14ac:dyDescent="0.25">
      <c r="A569" s="127"/>
      <c r="B569" s="121"/>
      <c r="C569" s="147"/>
      <c r="D569" s="126"/>
      <c r="E569" s="122"/>
      <c r="F569" s="124"/>
      <c r="G569" s="119"/>
    </row>
    <row r="570" spans="1:7" ht="15" customHeight="1" x14ac:dyDescent="0.25">
      <c r="A570" s="127">
        <v>3</v>
      </c>
      <c r="B570" s="121" t="s">
        <v>41</v>
      </c>
      <c r="C570" s="145" t="s">
        <v>505</v>
      </c>
      <c r="D570" s="126">
        <v>800</v>
      </c>
      <c r="E570" s="122" t="s">
        <v>1</v>
      </c>
      <c r="F570" s="123" t="s">
        <v>316</v>
      </c>
      <c r="G570" s="118" t="s">
        <v>296</v>
      </c>
    </row>
    <row r="571" spans="1:7" x14ac:dyDescent="0.25">
      <c r="A571" s="127"/>
      <c r="B571" s="121"/>
      <c r="C571" s="147"/>
      <c r="D571" s="126"/>
      <c r="E571" s="122"/>
      <c r="F571" s="124"/>
      <c r="G571" s="119"/>
    </row>
    <row r="572" spans="1:7" ht="15" customHeight="1" x14ac:dyDescent="0.25">
      <c r="A572" s="127">
        <v>4</v>
      </c>
      <c r="B572" s="121" t="s">
        <v>154</v>
      </c>
      <c r="C572" s="145" t="s">
        <v>507</v>
      </c>
      <c r="D572" s="126">
        <v>350</v>
      </c>
      <c r="E572" s="122" t="s">
        <v>1</v>
      </c>
      <c r="F572" s="123" t="s">
        <v>316</v>
      </c>
      <c r="G572" s="118" t="s">
        <v>296</v>
      </c>
    </row>
    <row r="573" spans="1:7" x14ac:dyDescent="0.25">
      <c r="A573" s="127"/>
      <c r="B573" s="121"/>
      <c r="C573" s="147"/>
      <c r="D573" s="126"/>
      <c r="E573" s="122"/>
      <c r="F573" s="124"/>
      <c r="G573" s="119"/>
    </row>
    <row r="574" spans="1:7" ht="15" customHeight="1" x14ac:dyDescent="0.25">
      <c r="A574" s="127">
        <v>5</v>
      </c>
      <c r="B574" s="121" t="s">
        <v>6</v>
      </c>
      <c r="C574" s="145" t="s">
        <v>508</v>
      </c>
      <c r="D574" s="126">
        <v>500</v>
      </c>
      <c r="E574" s="122" t="s">
        <v>1</v>
      </c>
      <c r="F574" s="123" t="s">
        <v>316</v>
      </c>
      <c r="G574" s="118" t="s">
        <v>296</v>
      </c>
    </row>
    <row r="575" spans="1:7" x14ac:dyDescent="0.25">
      <c r="A575" s="127"/>
      <c r="B575" s="121"/>
      <c r="C575" s="147"/>
      <c r="D575" s="126"/>
      <c r="E575" s="122"/>
      <c r="F575" s="124"/>
      <c r="G575" s="119"/>
    </row>
    <row r="576" spans="1:7" ht="15" customHeight="1" x14ac:dyDescent="0.25">
      <c r="A576" s="127">
        <v>6</v>
      </c>
      <c r="B576" s="121" t="s">
        <v>132</v>
      </c>
      <c r="C576" s="145" t="s">
        <v>509</v>
      </c>
      <c r="D576" s="126">
        <v>550</v>
      </c>
      <c r="E576" s="122" t="s">
        <v>1</v>
      </c>
      <c r="F576" s="123" t="s">
        <v>316</v>
      </c>
      <c r="G576" s="118" t="s">
        <v>296</v>
      </c>
    </row>
    <row r="577" spans="1:7" ht="21.75" customHeight="1" x14ac:dyDescent="0.25">
      <c r="A577" s="127"/>
      <c r="B577" s="121"/>
      <c r="C577" s="147"/>
      <c r="D577" s="126"/>
      <c r="E577" s="122"/>
      <c r="F577" s="124"/>
      <c r="G577" s="119"/>
    </row>
    <row r="578" spans="1:7" ht="21.75" customHeight="1" x14ac:dyDescent="0.25">
      <c r="A578" s="127">
        <v>7</v>
      </c>
      <c r="B578" s="121" t="s">
        <v>155</v>
      </c>
      <c r="C578" s="145" t="s">
        <v>510</v>
      </c>
      <c r="D578" s="126">
        <v>450</v>
      </c>
      <c r="E578" s="122" t="s">
        <v>1</v>
      </c>
      <c r="F578" s="123" t="s">
        <v>316</v>
      </c>
      <c r="G578" s="118" t="s">
        <v>296</v>
      </c>
    </row>
    <row r="579" spans="1:7" x14ac:dyDescent="0.25">
      <c r="A579" s="127"/>
      <c r="B579" s="121"/>
      <c r="C579" s="147"/>
      <c r="D579" s="126"/>
      <c r="E579" s="122"/>
      <c r="F579" s="124"/>
      <c r="G579" s="119"/>
    </row>
    <row r="580" spans="1:7" ht="15" customHeight="1" x14ac:dyDescent="0.25">
      <c r="A580" s="127">
        <v>8</v>
      </c>
      <c r="B580" s="142" t="s">
        <v>830</v>
      </c>
      <c r="C580" s="193" t="s">
        <v>899</v>
      </c>
      <c r="D580" s="148">
        <v>1100</v>
      </c>
      <c r="E580" s="122" t="s">
        <v>1</v>
      </c>
      <c r="F580" s="123" t="s">
        <v>501</v>
      </c>
      <c r="G580" s="161" t="s">
        <v>831</v>
      </c>
    </row>
    <row r="581" spans="1:7" x14ac:dyDescent="0.25">
      <c r="A581" s="127"/>
      <c r="B581" s="144"/>
      <c r="C581" s="194"/>
      <c r="D581" s="150"/>
      <c r="E581" s="122"/>
      <c r="F581" s="124"/>
      <c r="G581" s="162"/>
    </row>
    <row r="582" spans="1:7" x14ac:dyDescent="0.25">
      <c r="A582" s="158" t="s">
        <v>29</v>
      </c>
      <c r="B582" s="159"/>
      <c r="C582" s="160"/>
      <c r="D582" s="111">
        <f>SUM(D566,D568,D570,D572,D574,D576,D578,D567,D580)</f>
        <v>5110</v>
      </c>
      <c r="E582" s="2" t="s">
        <v>1</v>
      </c>
      <c r="F582" s="182" t="s">
        <v>296</v>
      </c>
      <c r="G582" s="183"/>
    </row>
    <row r="583" spans="1:7" ht="28.5" customHeight="1" x14ac:dyDescent="0.25">
      <c r="A583" s="134" t="s">
        <v>156</v>
      </c>
      <c r="B583" s="135"/>
      <c r="C583" s="135"/>
      <c r="D583" s="135"/>
      <c r="E583" s="135"/>
      <c r="F583" s="135"/>
      <c r="G583" s="136"/>
    </row>
    <row r="584" spans="1:7" x14ac:dyDescent="0.25">
      <c r="A584" s="127">
        <v>1</v>
      </c>
      <c r="B584" s="121" t="s">
        <v>157</v>
      </c>
      <c r="C584" s="145" t="s">
        <v>511</v>
      </c>
      <c r="D584" s="126">
        <v>550</v>
      </c>
      <c r="E584" s="122" t="s">
        <v>7</v>
      </c>
      <c r="F584" s="123" t="s">
        <v>316</v>
      </c>
      <c r="G584" s="118" t="s">
        <v>296</v>
      </c>
    </row>
    <row r="585" spans="1:7" x14ac:dyDescent="0.25">
      <c r="A585" s="127"/>
      <c r="B585" s="121"/>
      <c r="C585" s="147"/>
      <c r="D585" s="126"/>
      <c r="E585" s="122"/>
      <c r="F585" s="124"/>
      <c r="G585" s="119"/>
    </row>
    <row r="586" spans="1:7" ht="15" customHeight="1" x14ac:dyDescent="0.25">
      <c r="A586" s="127">
        <v>2</v>
      </c>
      <c r="B586" s="121" t="s">
        <v>153</v>
      </c>
      <c r="C586" s="19" t="s">
        <v>512</v>
      </c>
      <c r="D586" s="106">
        <v>250</v>
      </c>
      <c r="E586" s="34" t="s">
        <v>1</v>
      </c>
      <c r="F586" s="123" t="s">
        <v>316</v>
      </c>
      <c r="G586" s="118" t="s">
        <v>296</v>
      </c>
    </row>
    <row r="587" spans="1:7" x14ac:dyDescent="0.25">
      <c r="A587" s="127"/>
      <c r="B587" s="121"/>
      <c r="C587" s="19" t="s">
        <v>513</v>
      </c>
      <c r="D587" s="106">
        <v>650</v>
      </c>
      <c r="E587" s="34" t="s">
        <v>1</v>
      </c>
      <c r="F587" s="124"/>
      <c r="G587" s="119"/>
    </row>
    <row r="588" spans="1:7" ht="15" customHeight="1" x14ac:dyDescent="0.25">
      <c r="A588" s="127">
        <v>3</v>
      </c>
      <c r="B588" s="121" t="s">
        <v>105</v>
      </c>
      <c r="C588" s="145" t="s">
        <v>514</v>
      </c>
      <c r="D588" s="126">
        <v>150</v>
      </c>
      <c r="E588" s="122" t="s">
        <v>1</v>
      </c>
      <c r="F588" s="123" t="s">
        <v>316</v>
      </c>
      <c r="G588" s="118" t="s">
        <v>296</v>
      </c>
    </row>
    <row r="589" spans="1:7" x14ac:dyDescent="0.25">
      <c r="A589" s="127"/>
      <c r="B589" s="121"/>
      <c r="C589" s="147"/>
      <c r="D589" s="126"/>
      <c r="E589" s="122"/>
      <c r="F589" s="124"/>
      <c r="G589" s="119"/>
    </row>
    <row r="590" spans="1:7" ht="16.5" customHeight="1" x14ac:dyDescent="0.25">
      <c r="A590" s="127">
        <v>4</v>
      </c>
      <c r="B590" s="142" t="s">
        <v>515</v>
      </c>
      <c r="C590" s="145" t="s">
        <v>516</v>
      </c>
      <c r="D590" s="126">
        <v>900</v>
      </c>
      <c r="E590" s="122" t="s">
        <v>1</v>
      </c>
      <c r="F590" s="123" t="s">
        <v>501</v>
      </c>
      <c r="G590" s="61" t="s">
        <v>832</v>
      </c>
    </row>
    <row r="591" spans="1:7" x14ac:dyDescent="0.25">
      <c r="A591" s="127"/>
      <c r="B591" s="144"/>
      <c r="C591" s="147"/>
      <c r="D591" s="126"/>
      <c r="E591" s="122"/>
      <c r="F591" s="124"/>
      <c r="G591" s="61" t="s">
        <v>833</v>
      </c>
    </row>
    <row r="592" spans="1:7" ht="15" customHeight="1" x14ac:dyDescent="0.25">
      <c r="A592" s="127">
        <v>5</v>
      </c>
      <c r="B592" s="121" t="s">
        <v>158</v>
      </c>
      <c r="C592" s="145" t="s">
        <v>517</v>
      </c>
      <c r="D592" s="126">
        <v>1250</v>
      </c>
      <c r="E592" s="122" t="s">
        <v>1</v>
      </c>
      <c r="F592" s="123" t="s">
        <v>501</v>
      </c>
      <c r="G592" s="118" t="s">
        <v>296</v>
      </c>
    </row>
    <row r="593" spans="1:7" ht="26.25" customHeight="1" x14ac:dyDescent="0.25">
      <c r="A593" s="127"/>
      <c r="B593" s="121"/>
      <c r="C593" s="147"/>
      <c r="D593" s="126"/>
      <c r="E593" s="122"/>
      <c r="F593" s="124"/>
      <c r="G593" s="119"/>
    </row>
    <row r="594" spans="1:7" x14ac:dyDescent="0.25">
      <c r="A594" s="201" t="s">
        <v>29</v>
      </c>
      <c r="B594" s="202"/>
      <c r="C594" s="203"/>
      <c r="D594" s="111">
        <f>SUM(D584)</f>
        <v>550</v>
      </c>
      <c r="E594" s="2" t="s">
        <v>7</v>
      </c>
      <c r="F594" s="123" t="s">
        <v>296</v>
      </c>
      <c r="G594" s="130"/>
    </row>
    <row r="595" spans="1:7" ht="23.25" customHeight="1" x14ac:dyDescent="0.25">
      <c r="A595" s="204"/>
      <c r="B595" s="205"/>
      <c r="C595" s="206"/>
      <c r="D595" s="111">
        <f>SUM(D592,D590,D588,D586,D587)</f>
        <v>3200</v>
      </c>
      <c r="E595" s="2" t="s">
        <v>1</v>
      </c>
      <c r="F595" s="124"/>
      <c r="G595" s="133"/>
    </row>
    <row r="596" spans="1:7" ht="22.5" customHeight="1" x14ac:dyDescent="0.25">
      <c r="A596" s="134" t="s">
        <v>159</v>
      </c>
      <c r="B596" s="135"/>
      <c r="C596" s="135"/>
      <c r="D596" s="135"/>
      <c r="E596" s="135"/>
      <c r="F596" s="135"/>
      <c r="G596" s="136"/>
    </row>
    <row r="597" spans="1:7" x14ac:dyDescent="0.25">
      <c r="A597" s="127">
        <v>1</v>
      </c>
      <c r="B597" s="121" t="s">
        <v>6</v>
      </c>
      <c r="C597" s="145" t="s">
        <v>518</v>
      </c>
      <c r="D597" s="126">
        <v>2300</v>
      </c>
      <c r="E597" s="122" t="s">
        <v>7</v>
      </c>
      <c r="F597" s="123" t="s">
        <v>316</v>
      </c>
      <c r="G597" s="118" t="s">
        <v>296</v>
      </c>
    </row>
    <row r="598" spans="1:7" x14ac:dyDescent="0.25">
      <c r="A598" s="127"/>
      <c r="B598" s="121"/>
      <c r="C598" s="147"/>
      <c r="D598" s="126"/>
      <c r="E598" s="122"/>
      <c r="F598" s="124"/>
      <c r="G598" s="119"/>
    </row>
    <row r="599" spans="1:7" ht="15" customHeight="1" x14ac:dyDescent="0.25">
      <c r="A599" s="127">
        <v>2</v>
      </c>
      <c r="B599" s="121" t="s">
        <v>35</v>
      </c>
      <c r="C599" s="145" t="s">
        <v>519</v>
      </c>
      <c r="D599" s="126">
        <v>1100</v>
      </c>
      <c r="E599" s="122" t="s">
        <v>7</v>
      </c>
      <c r="F599" s="123" t="s">
        <v>316</v>
      </c>
      <c r="G599" s="118" t="s">
        <v>296</v>
      </c>
    </row>
    <row r="600" spans="1:7" x14ac:dyDescent="0.25">
      <c r="A600" s="127"/>
      <c r="B600" s="121"/>
      <c r="C600" s="147"/>
      <c r="D600" s="126"/>
      <c r="E600" s="122"/>
      <c r="F600" s="124"/>
      <c r="G600" s="119"/>
    </row>
    <row r="601" spans="1:7" x14ac:dyDescent="0.25">
      <c r="A601" s="90"/>
      <c r="B601" s="92"/>
      <c r="C601" s="108"/>
      <c r="D601" s="106"/>
      <c r="E601" s="89"/>
      <c r="F601" s="96"/>
      <c r="G601" s="95"/>
    </row>
    <row r="602" spans="1:7" ht="15" customHeight="1" x14ac:dyDescent="0.25">
      <c r="A602" s="127">
        <v>3</v>
      </c>
      <c r="B602" s="121" t="s">
        <v>9</v>
      </c>
      <c r="C602" s="145" t="s">
        <v>520</v>
      </c>
      <c r="D602" s="126">
        <v>1500</v>
      </c>
      <c r="E602" s="122" t="s">
        <v>7</v>
      </c>
      <c r="F602" s="123" t="s">
        <v>316</v>
      </c>
      <c r="G602" s="118" t="s">
        <v>296</v>
      </c>
    </row>
    <row r="603" spans="1:7" x14ac:dyDescent="0.25">
      <c r="A603" s="127"/>
      <c r="B603" s="121"/>
      <c r="C603" s="147"/>
      <c r="D603" s="126"/>
      <c r="E603" s="122"/>
      <c r="F603" s="124"/>
      <c r="G603" s="119"/>
    </row>
    <row r="604" spans="1:7" x14ac:dyDescent="0.25">
      <c r="A604" s="158" t="s">
        <v>29</v>
      </c>
      <c r="B604" s="159"/>
      <c r="C604" s="160"/>
      <c r="D604" s="111">
        <f>SUM(D602,D599,D597)</f>
        <v>4900</v>
      </c>
      <c r="E604" s="2" t="s">
        <v>7</v>
      </c>
      <c r="F604" s="182" t="s">
        <v>296</v>
      </c>
      <c r="G604" s="183"/>
    </row>
    <row r="605" spans="1:7" ht="15" customHeight="1" x14ac:dyDescent="0.25">
      <c r="A605" s="134" t="s">
        <v>160</v>
      </c>
      <c r="B605" s="135"/>
      <c r="C605" s="135"/>
      <c r="D605" s="135"/>
      <c r="E605" s="135"/>
      <c r="F605" s="135"/>
      <c r="G605" s="136"/>
    </row>
    <row r="606" spans="1:7" x14ac:dyDescent="0.25">
      <c r="A606" s="127">
        <v>1</v>
      </c>
      <c r="B606" s="121" t="s">
        <v>100</v>
      </c>
      <c r="C606" s="145" t="s">
        <v>521</v>
      </c>
      <c r="D606" s="126">
        <v>800</v>
      </c>
      <c r="E606" s="122" t="s">
        <v>1</v>
      </c>
      <c r="F606" s="123" t="s">
        <v>316</v>
      </c>
      <c r="G606" s="118" t="s">
        <v>296</v>
      </c>
    </row>
    <row r="607" spans="1:7" x14ac:dyDescent="0.25">
      <c r="A607" s="127"/>
      <c r="B607" s="121"/>
      <c r="C607" s="147"/>
      <c r="D607" s="126"/>
      <c r="E607" s="122"/>
      <c r="F607" s="124"/>
      <c r="G607" s="119"/>
    </row>
    <row r="608" spans="1:7" ht="15" customHeight="1" x14ac:dyDescent="0.25">
      <c r="A608" s="127">
        <v>2</v>
      </c>
      <c r="B608" s="121" t="s">
        <v>93</v>
      </c>
      <c r="C608" s="145" t="s">
        <v>506</v>
      </c>
      <c r="D608" s="126">
        <v>500</v>
      </c>
      <c r="E608" s="122" t="s">
        <v>1</v>
      </c>
      <c r="F608" s="123" t="s">
        <v>316</v>
      </c>
      <c r="G608" s="118" t="s">
        <v>296</v>
      </c>
    </row>
    <row r="609" spans="1:7" x14ac:dyDescent="0.25">
      <c r="A609" s="127"/>
      <c r="B609" s="121"/>
      <c r="C609" s="147"/>
      <c r="D609" s="126"/>
      <c r="E609" s="122"/>
      <c r="F609" s="124"/>
      <c r="G609" s="119"/>
    </row>
    <row r="610" spans="1:7" x14ac:dyDescent="0.25">
      <c r="A610" s="158" t="s">
        <v>29</v>
      </c>
      <c r="B610" s="159"/>
      <c r="C610" s="160"/>
      <c r="D610" s="111">
        <f>SUM(D608,D606)</f>
        <v>1300</v>
      </c>
      <c r="E610" s="2" t="s">
        <v>1</v>
      </c>
      <c r="F610" s="182" t="s">
        <v>296</v>
      </c>
      <c r="G610" s="183"/>
    </row>
    <row r="611" spans="1:7" ht="15" customHeight="1" x14ac:dyDescent="0.25">
      <c r="A611" s="134" t="s">
        <v>161</v>
      </c>
      <c r="B611" s="135"/>
      <c r="C611" s="135"/>
      <c r="D611" s="135"/>
      <c r="E611" s="135"/>
      <c r="F611" s="135"/>
      <c r="G611" s="136"/>
    </row>
    <row r="612" spans="1:7" x14ac:dyDescent="0.25">
      <c r="A612" s="127">
        <v>1</v>
      </c>
      <c r="B612" s="121" t="s">
        <v>162</v>
      </c>
      <c r="C612" s="19" t="s">
        <v>522</v>
      </c>
      <c r="D612" s="106">
        <v>700</v>
      </c>
      <c r="E612" s="34" t="s">
        <v>1</v>
      </c>
      <c r="F612" s="123" t="s">
        <v>316</v>
      </c>
      <c r="G612" s="118" t="s">
        <v>296</v>
      </c>
    </row>
    <row r="613" spans="1:7" x14ac:dyDescent="0.25">
      <c r="A613" s="127"/>
      <c r="B613" s="121"/>
      <c r="C613" s="19" t="s">
        <v>523</v>
      </c>
      <c r="D613" s="106">
        <v>310</v>
      </c>
      <c r="E613" s="34" t="s">
        <v>1</v>
      </c>
      <c r="F613" s="124"/>
      <c r="G613" s="119"/>
    </row>
    <row r="614" spans="1:7" ht="20.25" customHeight="1" x14ac:dyDescent="0.25">
      <c r="A614" s="127">
        <v>2</v>
      </c>
      <c r="B614" s="121" t="s">
        <v>163</v>
      </c>
      <c r="C614" s="145" t="s">
        <v>524</v>
      </c>
      <c r="D614" s="126">
        <v>800</v>
      </c>
      <c r="E614" s="122" t="s">
        <v>1</v>
      </c>
      <c r="F614" s="123" t="s">
        <v>316</v>
      </c>
      <c r="G614" s="118" t="s">
        <v>296</v>
      </c>
    </row>
    <row r="615" spans="1:7" x14ac:dyDescent="0.25">
      <c r="A615" s="127"/>
      <c r="B615" s="121"/>
      <c r="C615" s="147"/>
      <c r="D615" s="126"/>
      <c r="E615" s="122"/>
      <c r="F615" s="124"/>
      <c r="G615" s="119"/>
    </row>
    <row r="616" spans="1:7" ht="15" customHeight="1" x14ac:dyDescent="0.25">
      <c r="A616" s="127">
        <v>3</v>
      </c>
      <c r="B616" s="121" t="s">
        <v>100</v>
      </c>
      <c r="C616" s="145" t="s">
        <v>525</v>
      </c>
      <c r="D616" s="126">
        <v>750</v>
      </c>
      <c r="E616" s="122" t="s">
        <v>1</v>
      </c>
      <c r="F616" s="123" t="s">
        <v>316</v>
      </c>
      <c r="G616" s="118" t="s">
        <v>296</v>
      </c>
    </row>
    <row r="617" spans="1:7" x14ac:dyDescent="0.25">
      <c r="A617" s="127"/>
      <c r="B617" s="121"/>
      <c r="C617" s="147"/>
      <c r="D617" s="126"/>
      <c r="E617" s="122"/>
      <c r="F617" s="124"/>
      <c r="G617" s="119"/>
    </row>
    <row r="618" spans="1:7" x14ac:dyDescent="0.25">
      <c r="A618" s="158" t="s">
        <v>29</v>
      </c>
      <c r="B618" s="159"/>
      <c r="C618" s="160"/>
      <c r="D618" s="111">
        <f>SUM(D616,D614,D612,D613)</f>
        <v>2560</v>
      </c>
      <c r="E618" s="2" t="s">
        <v>1</v>
      </c>
      <c r="F618" s="182" t="s">
        <v>296</v>
      </c>
      <c r="G618" s="183"/>
    </row>
    <row r="619" spans="1:7" ht="30" customHeight="1" x14ac:dyDescent="0.25">
      <c r="A619" s="173" t="s">
        <v>274</v>
      </c>
      <c r="B619" s="174"/>
      <c r="C619" s="175"/>
      <c r="D619" s="5">
        <v>0</v>
      </c>
      <c r="E619" s="58" t="s">
        <v>34</v>
      </c>
      <c r="F619" s="184">
        <f>SUM(D619,D620,D621)</f>
        <v>17620</v>
      </c>
      <c r="G619" s="185"/>
    </row>
    <row r="620" spans="1:7" ht="15.75" x14ac:dyDescent="0.25">
      <c r="A620" s="176"/>
      <c r="B620" s="177"/>
      <c r="C620" s="178"/>
      <c r="D620" s="5">
        <f>SUM(D604,D594)</f>
        <v>5450</v>
      </c>
      <c r="E620" s="58" t="s">
        <v>7</v>
      </c>
      <c r="F620" s="186"/>
      <c r="G620" s="187"/>
    </row>
    <row r="621" spans="1:7" ht="15.75" x14ac:dyDescent="0.25">
      <c r="A621" s="179"/>
      <c r="B621" s="180"/>
      <c r="C621" s="181"/>
      <c r="D621" s="5">
        <f>SUM(D618,D610,D595,D582)</f>
        <v>12170</v>
      </c>
      <c r="E621" s="58" t="s">
        <v>1</v>
      </c>
      <c r="F621" s="188"/>
      <c r="G621" s="189"/>
    </row>
    <row r="622" spans="1:7" ht="25.5" customHeight="1" x14ac:dyDescent="0.25">
      <c r="A622" s="190" t="s">
        <v>277</v>
      </c>
      <c r="B622" s="191"/>
      <c r="C622" s="191"/>
      <c r="D622" s="191"/>
      <c r="E622" s="191"/>
      <c r="F622" s="191"/>
      <c r="G622" s="192"/>
    </row>
    <row r="623" spans="1:7" ht="15" customHeight="1" x14ac:dyDescent="0.25">
      <c r="A623" s="154" t="s">
        <v>164</v>
      </c>
      <c r="B623" s="155"/>
      <c r="C623" s="155"/>
      <c r="D623" s="155"/>
      <c r="E623" s="155"/>
      <c r="F623" s="155"/>
      <c r="G623" s="156"/>
    </row>
    <row r="624" spans="1:7" x14ac:dyDescent="0.25">
      <c r="A624" s="127" t="s">
        <v>18</v>
      </c>
      <c r="B624" s="121" t="s">
        <v>6</v>
      </c>
      <c r="C624" s="145" t="s">
        <v>526</v>
      </c>
      <c r="D624" s="106">
        <v>500</v>
      </c>
      <c r="E624" s="1" t="s">
        <v>34</v>
      </c>
      <c r="F624" s="123" t="s">
        <v>316</v>
      </c>
      <c r="G624" s="118" t="s">
        <v>296</v>
      </c>
    </row>
    <row r="625" spans="1:7" x14ac:dyDescent="0.25">
      <c r="A625" s="127"/>
      <c r="B625" s="121"/>
      <c r="C625" s="147"/>
      <c r="D625" s="106">
        <v>650</v>
      </c>
      <c r="E625" s="1" t="s">
        <v>7</v>
      </c>
      <c r="F625" s="124"/>
      <c r="G625" s="119"/>
    </row>
    <row r="626" spans="1:7" x14ac:dyDescent="0.25">
      <c r="A626" s="127" t="s">
        <v>20</v>
      </c>
      <c r="B626" s="121" t="s">
        <v>92</v>
      </c>
      <c r="C626" s="145" t="s">
        <v>527</v>
      </c>
      <c r="D626" s="126">
        <v>2050</v>
      </c>
      <c r="E626" s="122" t="s">
        <v>34</v>
      </c>
      <c r="F626" s="123" t="s">
        <v>316</v>
      </c>
      <c r="G626" s="118" t="s">
        <v>296</v>
      </c>
    </row>
    <row r="627" spans="1:7" x14ac:dyDescent="0.25">
      <c r="A627" s="127"/>
      <c r="B627" s="121"/>
      <c r="C627" s="147"/>
      <c r="D627" s="126"/>
      <c r="E627" s="122"/>
      <c r="F627" s="124"/>
      <c r="G627" s="119"/>
    </row>
    <row r="628" spans="1:7" x14ac:dyDescent="0.25">
      <c r="A628" s="127" t="s">
        <v>21</v>
      </c>
      <c r="B628" s="121" t="s">
        <v>4</v>
      </c>
      <c r="C628" s="19" t="s">
        <v>528</v>
      </c>
      <c r="D628" s="106">
        <v>1650</v>
      </c>
      <c r="E628" s="1" t="s">
        <v>34</v>
      </c>
      <c r="F628" s="123" t="s">
        <v>316</v>
      </c>
      <c r="G628" s="118" t="s">
        <v>296</v>
      </c>
    </row>
    <row r="629" spans="1:7" x14ac:dyDescent="0.25">
      <c r="A629" s="127"/>
      <c r="B629" s="121"/>
      <c r="C629" s="19" t="s">
        <v>529</v>
      </c>
      <c r="D629" s="106">
        <v>250</v>
      </c>
      <c r="E629" s="1" t="s">
        <v>7</v>
      </c>
      <c r="F629" s="124"/>
      <c r="G629" s="119"/>
    </row>
    <row r="630" spans="1:7" x14ac:dyDescent="0.25">
      <c r="A630" s="127" t="s">
        <v>22</v>
      </c>
      <c r="B630" s="121" t="s">
        <v>59</v>
      </c>
      <c r="C630" s="145" t="s">
        <v>530</v>
      </c>
      <c r="D630" s="126">
        <v>400</v>
      </c>
      <c r="E630" s="122" t="s">
        <v>34</v>
      </c>
      <c r="F630" s="123" t="s">
        <v>316</v>
      </c>
      <c r="G630" s="118" t="s">
        <v>296</v>
      </c>
    </row>
    <row r="631" spans="1:7" ht="24.75" customHeight="1" x14ac:dyDescent="0.25">
      <c r="A631" s="127"/>
      <c r="B631" s="121"/>
      <c r="C631" s="147"/>
      <c r="D631" s="126"/>
      <c r="E631" s="122"/>
      <c r="F631" s="124"/>
      <c r="G631" s="119"/>
    </row>
    <row r="632" spans="1:7" x14ac:dyDescent="0.25">
      <c r="A632" s="127" t="s">
        <v>23</v>
      </c>
      <c r="B632" s="121" t="s">
        <v>100</v>
      </c>
      <c r="C632" s="145" t="s">
        <v>531</v>
      </c>
      <c r="D632" s="126">
        <v>1400</v>
      </c>
      <c r="E632" s="122" t="s">
        <v>34</v>
      </c>
      <c r="F632" s="123" t="s">
        <v>316</v>
      </c>
      <c r="G632" s="118" t="s">
        <v>296</v>
      </c>
    </row>
    <row r="633" spans="1:7" x14ac:dyDescent="0.25">
      <c r="A633" s="127"/>
      <c r="B633" s="121"/>
      <c r="C633" s="147"/>
      <c r="D633" s="126"/>
      <c r="E633" s="122"/>
      <c r="F633" s="124"/>
      <c r="G633" s="119"/>
    </row>
    <row r="634" spans="1:7" x14ac:dyDescent="0.25">
      <c r="A634" s="127" t="s">
        <v>24</v>
      </c>
      <c r="B634" s="121" t="s">
        <v>10</v>
      </c>
      <c r="C634" s="145" t="s">
        <v>532</v>
      </c>
      <c r="D634" s="126">
        <v>450</v>
      </c>
      <c r="E634" s="122" t="s">
        <v>7</v>
      </c>
      <c r="F634" s="123" t="s">
        <v>316</v>
      </c>
      <c r="G634" s="118" t="s">
        <v>296</v>
      </c>
    </row>
    <row r="635" spans="1:7" x14ac:dyDescent="0.25">
      <c r="A635" s="127"/>
      <c r="B635" s="121"/>
      <c r="C635" s="147"/>
      <c r="D635" s="126"/>
      <c r="E635" s="122"/>
      <c r="F635" s="124"/>
      <c r="G635" s="119"/>
    </row>
    <row r="636" spans="1:7" x14ac:dyDescent="0.25">
      <c r="A636" s="127" t="s">
        <v>25</v>
      </c>
      <c r="B636" s="121" t="s">
        <v>2</v>
      </c>
      <c r="C636" s="145" t="s">
        <v>533</v>
      </c>
      <c r="D636" s="126">
        <v>250</v>
      </c>
      <c r="E636" s="122" t="s">
        <v>7</v>
      </c>
      <c r="F636" s="123" t="s">
        <v>316</v>
      </c>
      <c r="G636" s="118" t="s">
        <v>296</v>
      </c>
    </row>
    <row r="637" spans="1:7" x14ac:dyDescent="0.25">
      <c r="A637" s="127"/>
      <c r="B637" s="121"/>
      <c r="C637" s="147"/>
      <c r="D637" s="126"/>
      <c r="E637" s="122"/>
      <c r="F637" s="124"/>
      <c r="G637" s="119"/>
    </row>
    <row r="638" spans="1:7" x14ac:dyDescent="0.25">
      <c r="A638" s="127" t="s">
        <v>26</v>
      </c>
      <c r="B638" s="121" t="s">
        <v>165</v>
      </c>
      <c r="C638" s="145" t="s">
        <v>534</v>
      </c>
      <c r="D638" s="126">
        <v>200</v>
      </c>
      <c r="E638" s="122" t="s">
        <v>7</v>
      </c>
      <c r="F638" s="123" t="s">
        <v>316</v>
      </c>
      <c r="G638" s="118" t="s">
        <v>296</v>
      </c>
    </row>
    <row r="639" spans="1:7" x14ac:dyDescent="0.25">
      <c r="A639" s="127"/>
      <c r="B639" s="121"/>
      <c r="C639" s="147"/>
      <c r="D639" s="126"/>
      <c r="E639" s="122"/>
      <c r="F639" s="124"/>
      <c r="G639" s="119"/>
    </row>
    <row r="640" spans="1:7" ht="51.75" customHeight="1" x14ac:dyDescent="0.25">
      <c r="A640" s="171" t="s">
        <v>27</v>
      </c>
      <c r="B640" s="172" t="s">
        <v>166</v>
      </c>
      <c r="C640" s="193" t="s">
        <v>774</v>
      </c>
      <c r="D640" s="170">
        <v>800</v>
      </c>
      <c r="E640" s="129" t="s">
        <v>34</v>
      </c>
      <c r="F640" s="211" t="s">
        <v>316</v>
      </c>
      <c r="G640" s="118" t="s">
        <v>296</v>
      </c>
    </row>
    <row r="641" spans="1:7" x14ac:dyDescent="0.25">
      <c r="A641" s="171"/>
      <c r="B641" s="172"/>
      <c r="C641" s="194"/>
      <c r="D641" s="170"/>
      <c r="E641" s="129"/>
      <c r="F641" s="212"/>
      <c r="G641" s="119"/>
    </row>
    <row r="642" spans="1:7" ht="15" customHeight="1" x14ac:dyDescent="0.25">
      <c r="A642" s="171" t="s">
        <v>28</v>
      </c>
      <c r="B642" s="172" t="s">
        <v>167</v>
      </c>
      <c r="C642" s="193" t="s">
        <v>775</v>
      </c>
      <c r="D642" s="109">
        <v>2000</v>
      </c>
      <c r="E642" s="42" t="s">
        <v>1</v>
      </c>
      <c r="F642" s="211" t="s">
        <v>501</v>
      </c>
      <c r="G642" s="118" t="s">
        <v>296</v>
      </c>
    </row>
    <row r="643" spans="1:7" ht="37.5" customHeight="1" x14ac:dyDescent="0.25">
      <c r="A643" s="171"/>
      <c r="B643" s="172"/>
      <c r="C643" s="194"/>
      <c r="D643" s="109">
        <v>2300</v>
      </c>
      <c r="E643" s="42" t="s">
        <v>7</v>
      </c>
      <c r="F643" s="212"/>
      <c r="G643" s="119"/>
    </row>
    <row r="644" spans="1:7" x14ac:dyDescent="0.25">
      <c r="A644" s="201" t="s">
        <v>29</v>
      </c>
      <c r="B644" s="202"/>
      <c r="C644" s="203"/>
      <c r="D644" s="111">
        <f>SUM(D640,D632,D630,D628,D626,D624)</f>
        <v>6800</v>
      </c>
      <c r="E644" s="2" t="s">
        <v>34</v>
      </c>
      <c r="F644" s="123" t="s">
        <v>296</v>
      </c>
      <c r="G644" s="130"/>
    </row>
    <row r="645" spans="1:7" x14ac:dyDescent="0.25">
      <c r="A645" s="207"/>
      <c r="B645" s="208"/>
      <c r="C645" s="209"/>
      <c r="D645" s="111">
        <f>SUM(D643,D638,D636,D634,D629,D625)</f>
        <v>4100</v>
      </c>
      <c r="E645" s="2" t="s">
        <v>7</v>
      </c>
      <c r="F645" s="131"/>
      <c r="G645" s="132"/>
    </row>
    <row r="646" spans="1:7" x14ac:dyDescent="0.25">
      <c r="A646" s="204"/>
      <c r="B646" s="205"/>
      <c r="C646" s="206"/>
      <c r="D646" s="111">
        <f>SUM(D642)</f>
        <v>2000</v>
      </c>
      <c r="E646" s="2" t="s">
        <v>1</v>
      </c>
      <c r="F646" s="124"/>
      <c r="G646" s="133"/>
    </row>
    <row r="647" spans="1:7" ht="15" customHeight="1" x14ac:dyDescent="0.25">
      <c r="A647" s="134" t="s">
        <v>168</v>
      </c>
      <c r="B647" s="135"/>
      <c r="C647" s="135"/>
      <c r="D647" s="135"/>
      <c r="E647" s="135"/>
      <c r="F647" s="135"/>
      <c r="G647" s="136"/>
    </row>
    <row r="648" spans="1:7" ht="15" customHeight="1" x14ac:dyDescent="0.25">
      <c r="A648" s="93"/>
      <c r="B648" s="94"/>
      <c r="C648" s="98"/>
      <c r="D648" s="107"/>
      <c r="E648" s="94"/>
      <c r="F648" s="98"/>
      <c r="G648" s="99"/>
    </row>
    <row r="649" spans="1:7" x14ac:dyDescent="0.25">
      <c r="A649" s="127">
        <v>1</v>
      </c>
      <c r="B649" s="121" t="s">
        <v>6</v>
      </c>
      <c r="C649" s="145" t="s">
        <v>535</v>
      </c>
      <c r="D649" s="106">
        <v>300</v>
      </c>
      <c r="E649" s="1" t="s">
        <v>34</v>
      </c>
      <c r="F649" s="123" t="s">
        <v>316</v>
      </c>
      <c r="G649" s="118" t="s">
        <v>296</v>
      </c>
    </row>
    <row r="650" spans="1:7" x14ac:dyDescent="0.25">
      <c r="A650" s="127"/>
      <c r="B650" s="121"/>
      <c r="C650" s="147"/>
      <c r="D650" s="106">
        <v>1500</v>
      </c>
      <c r="E650" s="1" t="s">
        <v>7</v>
      </c>
      <c r="F650" s="124"/>
      <c r="G650" s="119"/>
    </row>
    <row r="651" spans="1:7" ht="15" customHeight="1" x14ac:dyDescent="0.25">
      <c r="A651" s="127">
        <v>2</v>
      </c>
      <c r="B651" s="121" t="s">
        <v>82</v>
      </c>
      <c r="C651" s="145" t="s">
        <v>536</v>
      </c>
      <c r="D651" s="126">
        <v>300</v>
      </c>
      <c r="E651" s="122" t="s">
        <v>7</v>
      </c>
      <c r="F651" s="123" t="s">
        <v>316</v>
      </c>
      <c r="G651" s="118" t="s">
        <v>296</v>
      </c>
    </row>
    <row r="652" spans="1:7" x14ac:dyDescent="0.25">
      <c r="A652" s="127"/>
      <c r="B652" s="121"/>
      <c r="C652" s="147"/>
      <c r="D652" s="126"/>
      <c r="E652" s="122"/>
      <c r="F652" s="124"/>
      <c r="G652" s="119"/>
    </row>
    <row r="653" spans="1:7" ht="15" customHeight="1" x14ac:dyDescent="0.25">
      <c r="A653" s="127">
        <v>3</v>
      </c>
      <c r="B653" s="121" t="s">
        <v>60</v>
      </c>
      <c r="C653" s="19" t="s">
        <v>537</v>
      </c>
      <c r="D653" s="106">
        <v>1750</v>
      </c>
      <c r="E653" s="34" t="s">
        <v>7</v>
      </c>
      <c r="F653" s="123" t="s">
        <v>316</v>
      </c>
      <c r="G653" s="118" t="s">
        <v>296</v>
      </c>
    </row>
    <row r="654" spans="1:7" x14ac:dyDescent="0.25">
      <c r="A654" s="127"/>
      <c r="B654" s="121"/>
      <c r="C654" s="19" t="s">
        <v>538</v>
      </c>
      <c r="D654" s="106">
        <v>100</v>
      </c>
      <c r="E654" s="34" t="s">
        <v>7</v>
      </c>
      <c r="F654" s="124"/>
      <c r="G654" s="119"/>
    </row>
    <row r="655" spans="1:7" ht="15" customHeight="1" x14ac:dyDescent="0.25">
      <c r="A655" s="127">
        <v>4</v>
      </c>
      <c r="B655" s="121" t="s">
        <v>77</v>
      </c>
      <c r="C655" s="19" t="s">
        <v>539</v>
      </c>
      <c r="D655" s="106">
        <v>350</v>
      </c>
      <c r="E655" s="1" t="s">
        <v>34</v>
      </c>
      <c r="F655" s="123" t="s">
        <v>316</v>
      </c>
      <c r="G655" s="118" t="s">
        <v>296</v>
      </c>
    </row>
    <row r="656" spans="1:7" x14ac:dyDescent="0.25">
      <c r="A656" s="127"/>
      <c r="B656" s="121"/>
      <c r="C656" s="19" t="s">
        <v>540</v>
      </c>
      <c r="D656" s="106">
        <v>400</v>
      </c>
      <c r="E656" s="1" t="s">
        <v>7</v>
      </c>
      <c r="F656" s="124"/>
      <c r="G656" s="119"/>
    </row>
    <row r="657" spans="1:7" x14ac:dyDescent="0.25">
      <c r="A657" s="201" t="s">
        <v>29</v>
      </c>
      <c r="B657" s="202"/>
      <c r="C657" s="203"/>
      <c r="D657" s="111">
        <f>SUM(D655,D649)</f>
        <v>650</v>
      </c>
      <c r="E657" s="2" t="s">
        <v>34</v>
      </c>
      <c r="F657" s="123" t="s">
        <v>296</v>
      </c>
      <c r="G657" s="130"/>
    </row>
    <row r="658" spans="1:7" x14ac:dyDescent="0.25">
      <c r="A658" s="204"/>
      <c r="B658" s="205"/>
      <c r="C658" s="206"/>
      <c r="D658" s="111">
        <f>SUM(D656,D653,D651,D650,D654)</f>
        <v>4050</v>
      </c>
      <c r="E658" s="2" t="s">
        <v>7</v>
      </c>
      <c r="F658" s="124"/>
      <c r="G658" s="133"/>
    </row>
    <row r="659" spans="1:7" ht="15" customHeight="1" x14ac:dyDescent="0.25">
      <c r="A659" s="154" t="s">
        <v>169</v>
      </c>
      <c r="B659" s="155"/>
      <c r="C659" s="155"/>
      <c r="D659" s="155"/>
      <c r="E659" s="155"/>
      <c r="F659" s="155"/>
      <c r="G659" s="156"/>
    </row>
    <row r="660" spans="1:7" x14ac:dyDescent="0.25">
      <c r="A660" s="171">
        <v>1</v>
      </c>
      <c r="B660" s="172" t="s">
        <v>76</v>
      </c>
      <c r="C660" s="193" t="s">
        <v>776</v>
      </c>
      <c r="D660" s="170">
        <v>1160</v>
      </c>
      <c r="E660" s="129" t="s">
        <v>7</v>
      </c>
      <c r="F660" s="123" t="s">
        <v>316</v>
      </c>
      <c r="G660" s="118" t="s">
        <v>296</v>
      </c>
    </row>
    <row r="661" spans="1:7" x14ac:dyDescent="0.25">
      <c r="A661" s="171"/>
      <c r="B661" s="172"/>
      <c r="C661" s="194"/>
      <c r="D661" s="170"/>
      <c r="E661" s="129"/>
      <c r="F661" s="124"/>
      <c r="G661" s="119"/>
    </row>
    <row r="662" spans="1:7" ht="15" customHeight="1" x14ac:dyDescent="0.25">
      <c r="A662" s="171">
        <v>2</v>
      </c>
      <c r="B662" s="172" t="s">
        <v>170</v>
      </c>
      <c r="C662" s="193" t="s">
        <v>777</v>
      </c>
      <c r="D662" s="170">
        <v>300</v>
      </c>
      <c r="E662" s="129" t="s">
        <v>7</v>
      </c>
      <c r="F662" s="123" t="s">
        <v>316</v>
      </c>
      <c r="G662" s="118" t="s">
        <v>296</v>
      </c>
    </row>
    <row r="663" spans="1:7" x14ac:dyDescent="0.25">
      <c r="A663" s="171"/>
      <c r="B663" s="172"/>
      <c r="C663" s="194"/>
      <c r="D663" s="170"/>
      <c r="E663" s="129"/>
      <c r="F663" s="124"/>
      <c r="G663" s="119"/>
    </row>
    <row r="664" spans="1:7" ht="15" customHeight="1" x14ac:dyDescent="0.25">
      <c r="A664" s="171">
        <v>3</v>
      </c>
      <c r="B664" s="172" t="s">
        <v>3</v>
      </c>
      <c r="C664" s="193" t="s">
        <v>779</v>
      </c>
      <c r="D664" s="170">
        <v>640</v>
      </c>
      <c r="E664" s="129" t="s">
        <v>7</v>
      </c>
      <c r="F664" s="123" t="s">
        <v>316</v>
      </c>
      <c r="G664" s="118" t="s">
        <v>296</v>
      </c>
    </row>
    <row r="665" spans="1:7" x14ac:dyDescent="0.25">
      <c r="A665" s="171"/>
      <c r="B665" s="172"/>
      <c r="C665" s="194"/>
      <c r="D665" s="170"/>
      <c r="E665" s="129"/>
      <c r="F665" s="124"/>
      <c r="G665" s="119"/>
    </row>
    <row r="666" spans="1:7" ht="15" customHeight="1" x14ac:dyDescent="0.25">
      <c r="A666" s="171">
        <v>4</v>
      </c>
      <c r="B666" s="172" t="s">
        <v>59</v>
      </c>
      <c r="C666" s="193" t="s">
        <v>780</v>
      </c>
      <c r="D666" s="170">
        <v>800</v>
      </c>
      <c r="E666" s="129" t="s">
        <v>7</v>
      </c>
      <c r="F666" s="123" t="s">
        <v>316</v>
      </c>
      <c r="G666" s="118" t="s">
        <v>296</v>
      </c>
    </row>
    <row r="667" spans="1:7" x14ac:dyDescent="0.25">
      <c r="A667" s="171"/>
      <c r="B667" s="172"/>
      <c r="C667" s="194"/>
      <c r="D667" s="170"/>
      <c r="E667" s="129"/>
      <c r="F667" s="124"/>
      <c r="G667" s="119"/>
    </row>
    <row r="668" spans="1:7" ht="15" customHeight="1" x14ac:dyDescent="0.25">
      <c r="A668" s="171">
        <v>5</v>
      </c>
      <c r="B668" s="172" t="s">
        <v>171</v>
      </c>
      <c r="C668" s="193" t="s">
        <v>781</v>
      </c>
      <c r="D668" s="170">
        <v>410</v>
      </c>
      <c r="E668" s="129" t="s">
        <v>7</v>
      </c>
      <c r="F668" s="123" t="s">
        <v>316</v>
      </c>
      <c r="G668" s="118" t="s">
        <v>296</v>
      </c>
    </row>
    <row r="669" spans="1:7" x14ac:dyDescent="0.25">
      <c r="A669" s="171"/>
      <c r="B669" s="172"/>
      <c r="C669" s="194"/>
      <c r="D669" s="170"/>
      <c r="E669" s="129"/>
      <c r="F669" s="124"/>
      <c r="G669" s="119"/>
    </row>
    <row r="670" spans="1:7" ht="15" customHeight="1" x14ac:dyDescent="0.25">
      <c r="A670" s="171">
        <v>6</v>
      </c>
      <c r="B670" s="172" t="s">
        <v>118</v>
      </c>
      <c r="C670" s="193" t="s">
        <v>782</v>
      </c>
      <c r="D670" s="170">
        <v>720</v>
      </c>
      <c r="E670" s="129" t="s">
        <v>7</v>
      </c>
      <c r="F670" s="123" t="s">
        <v>316</v>
      </c>
      <c r="G670" s="118" t="s">
        <v>296</v>
      </c>
    </row>
    <row r="671" spans="1:7" x14ac:dyDescent="0.25">
      <c r="A671" s="171"/>
      <c r="B671" s="172"/>
      <c r="C671" s="194"/>
      <c r="D671" s="170"/>
      <c r="E671" s="129"/>
      <c r="F671" s="124"/>
      <c r="G671" s="119"/>
    </row>
    <row r="672" spans="1:7" ht="15" customHeight="1" x14ac:dyDescent="0.25">
      <c r="A672" s="171">
        <v>7</v>
      </c>
      <c r="B672" s="172" t="s">
        <v>172</v>
      </c>
      <c r="C672" s="193" t="s">
        <v>783</v>
      </c>
      <c r="D672" s="170">
        <v>300</v>
      </c>
      <c r="E672" s="129" t="s">
        <v>7</v>
      </c>
      <c r="F672" s="123" t="s">
        <v>316</v>
      </c>
      <c r="G672" s="118" t="s">
        <v>296</v>
      </c>
    </row>
    <row r="673" spans="1:7" x14ac:dyDescent="0.25">
      <c r="A673" s="171"/>
      <c r="B673" s="172"/>
      <c r="C673" s="194"/>
      <c r="D673" s="170"/>
      <c r="E673" s="129"/>
      <c r="F673" s="124"/>
      <c r="G673" s="119"/>
    </row>
    <row r="674" spans="1:7" ht="16.5" customHeight="1" x14ac:dyDescent="0.25">
      <c r="A674" s="171">
        <v>8</v>
      </c>
      <c r="B674" s="172" t="s">
        <v>173</v>
      </c>
      <c r="C674" s="193" t="s">
        <v>784</v>
      </c>
      <c r="D674" s="170">
        <v>1800</v>
      </c>
      <c r="E674" s="129" t="s">
        <v>7</v>
      </c>
      <c r="F674" s="123" t="s">
        <v>501</v>
      </c>
      <c r="G674" s="66" t="s">
        <v>834</v>
      </c>
    </row>
    <row r="675" spans="1:7" ht="18" customHeight="1" x14ac:dyDescent="0.25">
      <c r="A675" s="171"/>
      <c r="B675" s="172"/>
      <c r="C675" s="194"/>
      <c r="D675" s="170"/>
      <c r="E675" s="129"/>
      <c r="F675" s="124"/>
      <c r="G675" s="66" t="s">
        <v>835</v>
      </c>
    </row>
    <row r="676" spans="1:7" x14ac:dyDescent="0.25">
      <c r="A676" s="158" t="s">
        <v>29</v>
      </c>
      <c r="B676" s="159"/>
      <c r="C676" s="160"/>
      <c r="D676" s="111">
        <f>SUM(D660,D662,D664,D666,D668,D670,D672,D674)</f>
        <v>6130</v>
      </c>
      <c r="E676" s="2" t="s">
        <v>7</v>
      </c>
      <c r="F676" s="182" t="s">
        <v>296</v>
      </c>
      <c r="G676" s="183"/>
    </row>
    <row r="677" spans="1:7" ht="34.5" customHeight="1" x14ac:dyDescent="0.25">
      <c r="A677" s="173" t="s">
        <v>276</v>
      </c>
      <c r="B677" s="174"/>
      <c r="C677" s="175"/>
      <c r="D677" s="5">
        <f>SUM(D657,D644)</f>
        <v>7450</v>
      </c>
      <c r="E677" s="58" t="s">
        <v>34</v>
      </c>
      <c r="F677" s="184">
        <f>SUM(D677,D678,D679)</f>
        <v>23730</v>
      </c>
      <c r="G677" s="185"/>
    </row>
    <row r="678" spans="1:7" ht="15.75" x14ac:dyDescent="0.25">
      <c r="A678" s="176"/>
      <c r="B678" s="177"/>
      <c r="C678" s="178"/>
      <c r="D678" s="5">
        <f>SUM(D676,D658,D645)</f>
        <v>14280</v>
      </c>
      <c r="E678" s="58" t="s">
        <v>7</v>
      </c>
      <c r="F678" s="186"/>
      <c r="G678" s="187"/>
    </row>
    <row r="679" spans="1:7" ht="15.75" x14ac:dyDescent="0.25">
      <c r="A679" s="179"/>
      <c r="B679" s="180"/>
      <c r="C679" s="181"/>
      <c r="D679" s="5">
        <f>SUM(D646)</f>
        <v>2000</v>
      </c>
      <c r="E679" s="58" t="s">
        <v>1</v>
      </c>
      <c r="F679" s="188"/>
      <c r="G679" s="189"/>
    </row>
    <row r="680" spans="1:7" ht="24.75" customHeight="1" x14ac:dyDescent="0.25">
      <c r="A680" s="254" t="s">
        <v>279</v>
      </c>
      <c r="B680" s="255"/>
      <c r="C680" s="255"/>
      <c r="D680" s="255"/>
      <c r="E680" s="255"/>
      <c r="F680" s="255"/>
      <c r="G680" s="256"/>
    </row>
    <row r="681" spans="1:7" ht="25.5" customHeight="1" x14ac:dyDescent="0.25">
      <c r="A681" s="257" t="s">
        <v>174</v>
      </c>
      <c r="B681" s="258"/>
      <c r="C681" s="258"/>
      <c r="D681" s="258"/>
      <c r="E681" s="258"/>
      <c r="F681" s="258"/>
      <c r="G681" s="259"/>
    </row>
    <row r="682" spans="1:7" x14ac:dyDescent="0.25">
      <c r="A682" s="127" t="s">
        <v>18</v>
      </c>
      <c r="B682" s="121" t="s">
        <v>144</v>
      </c>
      <c r="C682" s="145" t="s">
        <v>541</v>
      </c>
      <c r="D682" s="106">
        <v>1000</v>
      </c>
      <c r="E682" s="1" t="s">
        <v>34</v>
      </c>
      <c r="F682" s="123" t="s">
        <v>316</v>
      </c>
      <c r="G682" s="118" t="s">
        <v>296</v>
      </c>
    </row>
    <row r="683" spans="1:7" ht="33.75" customHeight="1" x14ac:dyDescent="0.25">
      <c r="A683" s="127"/>
      <c r="B683" s="121"/>
      <c r="C683" s="147"/>
      <c r="D683" s="106">
        <v>1000</v>
      </c>
      <c r="E683" s="1" t="s">
        <v>7</v>
      </c>
      <c r="F683" s="124"/>
      <c r="G683" s="119"/>
    </row>
    <row r="684" spans="1:7" x14ac:dyDescent="0.25">
      <c r="A684" s="127" t="s">
        <v>20</v>
      </c>
      <c r="B684" s="121" t="s">
        <v>118</v>
      </c>
      <c r="C684" s="145" t="s">
        <v>542</v>
      </c>
      <c r="D684" s="126">
        <v>900</v>
      </c>
      <c r="E684" s="122" t="s">
        <v>7</v>
      </c>
      <c r="F684" s="123" t="s">
        <v>316</v>
      </c>
      <c r="G684" s="118" t="s">
        <v>296</v>
      </c>
    </row>
    <row r="685" spans="1:7" x14ac:dyDescent="0.25">
      <c r="A685" s="127"/>
      <c r="B685" s="121"/>
      <c r="C685" s="147"/>
      <c r="D685" s="126"/>
      <c r="E685" s="122"/>
      <c r="F685" s="124"/>
      <c r="G685" s="119"/>
    </row>
    <row r="686" spans="1:7" x14ac:dyDescent="0.25">
      <c r="A686" s="127" t="s">
        <v>21</v>
      </c>
      <c r="B686" s="121" t="s">
        <v>175</v>
      </c>
      <c r="C686" s="145" t="s">
        <v>543</v>
      </c>
      <c r="D686" s="126">
        <v>1200</v>
      </c>
      <c r="E686" s="122" t="s">
        <v>7</v>
      </c>
      <c r="F686" s="123" t="s">
        <v>316</v>
      </c>
      <c r="G686" s="118" t="s">
        <v>296</v>
      </c>
    </row>
    <row r="687" spans="1:7" x14ac:dyDescent="0.25">
      <c r="A687" s="127"/>
      <c r="B687" s="121"/>
      <c r="C687" s="147"/>
      <c r="D687" s="126"/>
      <c r="E687" s="122"/>
      <c r="F687" s="124"/>
      <c r="G687" s="119"/>
    </row>
    <row r="688" spans="1:7" x14ac:dyDescent="0.25">
      <c r="A688" s="127" t="s">
        <v>22</v>
      </c>
      <c r="B688" s="121" t="s">
        <v>176</v>
      </c>
      <c r="C688" s="145" t="s">
        <v>544</v>
      </c>
      <c r="D688" s="126">
        <v>900</v>
      </c>
      <c r="E688" s="122" t="s">
        <v>1</v>
      </c>
      <c r="F688" s="123" t="s">
        <v>316</v>
      </c>
      <c r="G688" s="118" t="s">
        <v>296</v>
      </c>
    </row>
    <row r="689" spans="1:7" x14ac:dyDescent="0.25">
      <c r="A689" s="127"/>
      <c r="B689" s="121"/>
      <c r="C689" s="147"/>
      <c r="D689" s="126"/>
      <c r="E689" s="122"/>
      <c r="F689" s="124"/>
      <c r="G689" s="119"/>
    </row>
    <row r="690" spans="1:7" x14ac:dyDescent="0.25">
      <c r="A690" s="201" t="s">
        <v>29</v>
      </c>
      <c r="B690" s="202"/>
      <c r="C690" s="203"/>
      <c r="D690" s="111">
        <f>SUM(D682)</f>
        <v>1000</v>
      </c>
      <c r="E690" s="2" t="s">
        <v>34</v>
      </c>
      <c r="F690" s="123" t="s">
        <v>296</v>
      </c>
      <c r="G690" s="130"/>
    </row>
    <row r="691" spans="1:7" x14ac:dyDescent="0.25">
      <c r="A691" s="207"/>
      <c r="B691" s="208"/>
      <c r="C691" s="209"/>
      <c r="D691" s="111">
        <f>SUM(D686,D684,D683)</f>
        <v>3100</v>
      </c>
      <c r="E691" s="2" t="s">
        <v>7</v>
      </c>
      <c r="F691" s="131"/>
      <c r="G691" s="132"/>
    </row>
    <row r="692" spans="1:7" x14ac:dyDescent="0.25">
      <c r="A692" s="204"/>
      <c r="B692" s="205"/>
      <c r="C692" s="206"/>
      <c r="D692" s="111">
        <f>SUM(D688)</f>
        <v>900</v>
      </c>
      <c r="E692" s="2" t="s">
        <v>1</v>
      </c>
      <c r="F692" s="124"/>
      <c r="G692" s="133"/>
    </row>
    <row r="693" spans="1:7" ht="15" customHeight="1" x14ac:dyDescent="0.25">
      <c r="A693" s="134" t="s">
        <v>177</v>
      </c>
      <c r="B693" s="135"/>
      <c r="C693" s="135"/>
      <c r="D693" s="135"/>
      <c r="E693" s="135"/>
      <c r="F693" s="135"/>
      <c r="G693" s="136"/>
    </row>
    <row r="694" spans="1:7" x14ac:dyDescent="0.25">
      <c r="A694" s="127">
        <v>5</v>
      </c>
      <c r="B694" s="121" t="s">
        <v>11</v>
      </c>
      <c r="C694" s="19" t="s">
        <v>545</v>
      </c>
      <c r="D694" s="126">
        <v>1800</v>
      </c>
      <c r="E694" s="122" t="s">
        <v>7</v>
      </c>
      <c r="F694" s="123" t="s">
        <v>316</v>
      </c>
      <c r="G694" s="118" t="s">
        <v>296</v>
      </c>
    </row>
    <row r="695" spans="1:7" x14ac:dyDescent="0.25">
      <c r="A695" s="127"/>
      <c r="B695" s="121"/>
      <c r="C695" s="19" t="s">
        <v>546</v>
      </c>
      <c r="D695" s="126"/>
      <c r="E695" s="122"/>
      <c r="F695" s="124"/>
      <c r="G695" s="119"/>
    </row>
    <row r="696" spans="1:7" x14ac:dyDescent="0.25">
      <c r="A696" s="201" t="s">
        <v>29</v>
      </c>
      <c r="B696" s="202"/>
      <c r="C696" s="203"/>
      <c r="D696" s="214">
        <f>SUM(D694)</f>
        <v>1800</v>
      </c>
      <c r="E696" s="213" t="s">
        <v>7</v>
      </c>
      <c r="F696" s="123" t="s">
        <v>296</v>
      </c>
      <c r="G696" s="130"/>
    </row>
    <row r="697" spans="1:7" ht="6" customHeight="1" x14ac:dyDescent="0.25">
      <c r="A697" s="204"/>
      <c r="B697" s="205"/>
      <c r="C697" s="206"/>
      <c r="D697" s="214"/>
      <c r="E697" s="213"/>
      <c r="F697" s="124"/>
      <c r="G697" s="133"/>
    </row>
    <row r="698" spans="1:7" ht="15" customHeight="1" x14ac:dyDescent="0.25">
      <c r="A698" s="134" t="s">
        <v>178</v>
      </c>
      <c r="B698" s="135"/>
      <c r="C698" s="135"/>
      <c r="D698" s="135"/>
      <c r="E698" s="135"/>
      <c r="F698" s="135"/>
      <c r="G698" s="136"/>
    </row>
    <row r="699" spans="1:7" x14ac:dyDescent="0.25">
      <c r="A699" s="127">
        <v>1</v>
      </c>
      <c r="B699" s="121" t="s">
        <v>58</v>
      </c>
      <c r="C699" s="145" t="s">
        <v>547</v>
      </c>
      <c r="D699" s="126">
        <v>2100</v>
      </c>
      <c r="E699" s="122" t="s">
        <v>7</v>
      </c>
      <c r="F699" s="123" t="s">
        <v>316</v>
      </c>
      <c r="G699" s="118" t="s">
        <v>296</v>
      </c>
    </row>
    <row r="700" spans="1:7" x14ac:dyDescent="0.25">
      <c r="A700" s="127"/>
      <c r="B700" s="121"/>
      <c r="C700" s="147"/>
      <c r="D700" s="126"/>
      <c r="E700" s="122"/>
      <c r="F700" s="124"/>
      <c r="G700" s="119"/>
    </row>
    <row r="701" spans="1:7" ht="15" customHeight="1" x14ac:dyDescent="0.25">
      <c r="A701" s="127">
        <v>2</v>
      </c>
      <c r="B701" s="121" t="s">
        <v>179</v>
      </c>
      <c r="C701" s="19" t="s">
        <v>548</v>
      </c>
      <c r="D701" s="106">
        <v>550</v>
      </c>
      <c r="E701" s="122" t="s">
        <v>1</v>
      </c>
      <c r="F701" s="123" t="s">
        <v>316</v>
      </c>
      <c r="G701" s="118" t="s">
        <v>296</v>
      </c>
    </row>
    <row r="702" spans="1:7" x14ac:dyDescent="0.25">
      <c r="A702" s="127"/>
      <c r="B702" s="121"/>
      <c r="C702" s="19" t="s">
        <v>549</v>
      </c>
      <c r="D702" s="106">
        <v>450</v>
      </c>
      <c r="E702" s="122"/>
      <c r="F702" s="124"/>
      <c r="G702" s="119"/>
    </row>
    <row r="703" spans="1:7" ht="15" customHeight="1" x14ac:dyDescent="0.25">
      <c r="A703" s="127">
        <v>3</v>
      </c>
      <c r="B703" s="121" t="s">
        <v>180</v>
      </c>
      <c r="C703" s="145" t="s">
        <v>550</v>
      </c>
      <c r="D703" s="126">
        <v>1000</v>
      </c>
      <c r="E703" s="122" t="s">
        <v>1</v>
      </c>
      <c r="F703" s="123" t="s">
        <v>316</v>
      </c>
      <c r="G703" s="118" t="s">
        <v>296</v>
      </c>
    </row>
    <row r="704" spans="1:7" x14ac:dyDescent="0.25">
      <c r="A704" s="127"/>
      <c r="B704" s="121"/>
      <c r="C704" s="147"/>
      <c r="D704" s="126"/>
      <c r="E704" s="122"/>
      <c r="F704" s="124"/>
      <c r="G704" s="119"/>
    </row>
    <row r="705" spans="1:7" ht="29.25" customHeight="1" x14ac:dyDescent="0.25">
      <c r="A705" s="127">
        <v>4</v>
      </c>
      <c r="B705" s="142" t="s">
        <v>883</v>
      </c>
      <c r="C705" s="193" t="s">
        <v>900</v>
      </c>
      <c r="D705" s="148">
        <v>2370</v>
      </c>
      <c r="E705" s="122" t="s">
        <v>1</v>
      </c>
      <c r="F705" s="123" t="s">
        <v>501</v>
      </c>
      <c r="G705" s="61" t="s">
        <v>836</v>
      </c>
    </row>
    <row r="706" spans="1:7" ht="31.5" customHeight="1" x14ac:dyDescent="0.25">
      <c r="A706" s="127"/>
      <c r="B706" s="144"/>
      <c r="C706" s="194"/>
      <c r="D706" s="150"/>
      <c r="E706" s="122"/>
      <c r="F706" s="124"/>
      <c r="G706" s="61" t="s">
        <v>837</v>
      </c>
    </row>
    <row r="707" spans="1:7" ht="17.25" customHeight="1" x14ac:dyDescent="0.25">
      <c r="A707" s="201" t="s">
        <v>29</v>
      </c>
      <c r="B707" s="202"/>
      <c r="C707" s="203"/>
      <c r="D707" s="111">
        <f>SUM(D699)</f>
        <v>2100</v>
      </c>
      <c r="E707" s="2" t="s">
        <v>7</v>
      </c>
      <c r="F707" s="123" t="s">
        <v>296</v>
      </c>
      <c r="G707" s="130"/>
    </row>
    <row r="708" spans="1:7" x14ac:dyDescent="0.25">
      <c r="A708" s="204"/>
      <c r="B708" s="205"/>
      <c r="C708" s="206"/>
      <c r="D708" s="111">
        <f>SUM(D701,D703,D702,D705)</f>
        <v>4370</v>
      </c>
      <c r="E708" s="2" t="s">
        <v>1</v>
      </c>
      <c r="F708" s="124"/>
      <c r="G708" s="133"/>
    </row>
    <row r="709" spans="1:7" ht="15" customHeight="1" x14ac:dyDescent="0.25">
      <c r="A709" s="134" t="s">
        <v>181</v>
      </c>
      <c r="B709" s="135"/>
      <c r="C709" s="135"/>
      <c r="D709" s="135"/>
      <c r="E709" s="135"/>
      <c r="F709" s="135"/>
      <c r="G709" s="136"/>
    </row>
    <row r="710" spans="1:7" x14ac:dyDescent="0.25">
      <c r="A710" s="127">
        <v>1</v>
      </c>
      <c r="B710" s="121" t="s">
        <v>0</v>
      </c>
      <c r="C710" s="145" t="s">
        <v>551</v>
      </c>
      <c r="D710" s="106">
        <v>2000</v>
      </c>
      <c r="E710" s="1" t="s">
        <v>7</v>
      </c>
      <c r="F710" s="123" t="s">
        <v>316</v>
      </c>
      <c r="G710" s="118" t="s">
        <v>296</v>
      </c>
    </row>
    <row r="711" spans="1:7" x14ac:dyDescent="0.25">
      <c r="A711" s="127"/>
      <c r="B711" s="121"/>
      <c r="C711" s="147"/>
      <c r="D711" s="106">
        <v>1000</v>
      </c>
      <c r="E711" s="1" t="s">
        <v>1</v>
      </c>
      <c r="F711" s="124"/>
      <c r="G711" s="119"/>
    </row>
    <row r="712" spans="1:7" x14ac:dyDescent="0.25">
      <c r="A712" s="127">
        <v>2</v>
      </c>
      <c r="B712" s="121" t="s">
        <v>92</v>
      </c>
      <c r="C712" s="145" t="s">
        <v>552</v>
      </c>
      <c r="D712" s="126">
        <v>1000</v>
      </c>
      <c r="E712" s="122" t="s">
        <v>1</v>
      </c>
      <c r="F712" s="123" t="s">
        <v>316</v>
      </c>
      <c r="G712" s="118" t="s">
        <v>296</v>
      </c>
    </row>
    <row r="713" spans="1:7" x14ac:dyDescent="0.25">
      <c r="A713" s="127"/>
      <c r="B713" s="121"/>
      <c r="C713" s="147"/>
      <c r="D713" s="126"/>
      <c r="E713" s="122"/>
      <c r="F713" s="124"/>
      <c r="G713" s="119"/>
    </row>
    <row r="714" spans="1:7" ht="15" customHeight="1" x14ac:dyDescent="0.25">
      <c r="A714" s="127">
        <v>3</v>
      </c>
      <c r="B714" s="121" t="s">
        <v>182</v>
      </c>
      <c r="C714" s="145" t="s">
        <v>553</v>
      </c>
      <c r="D714" s="126">
        <v>952</v>
      </c>
      <c r="E714" s="122" t="s">
        <v>1</v>
      </c>
      <c r="F714" s="123" t="s">
        <v>316</v>
      </c>
      <c r="G714" s="161" t="s">
        <v>838</v>
      </c>
    </row>
    <row r="715" spans="1:7" ht="35.25" customHeight="1" x14ac:dyDescent="0.25">
      <c r="A715" s="127"/>
      <c r="B715" s="121"/>
      <c r="C715" s="147"/>
      <c r="D715" s="126"/>
      <c r="E715" s="122"/>
      <c r="F715" s="124"/>
      <c r="G715" s="162"/>
    </row>
    <row r="716" spans="1:7" ht="15.75" customHeight="1" x14ac:dyDescent="0.25">
      <c r="A716" s="201" t="s">
        <v>29</v>
      </c>
      <c r="B716" s="202"/>
      <c r="C716" s="203"/>
      <c r="D716" s="111">
        <f>SUM(D710)</f>
        <v>2000</v>
      </c>
      <c r="E716" s="2" t="s">
        <v>7</v>
      </c>
      <c r="F716" s="123" t="s">
        <v>296</v>
      </c>
      <c r="G716" s="130"/>
    </row>
    <row r="717" spans="1:7" x14ac:dyDescent="0.25">
      <c r="A717" s="204"/>
      <c r="B717" s="205"/>
      <c r="C717" s="206"/>
      <c r="D717" s="111">
        <f>SUM(D714,D712,D711)</f>
        <v>2952</v>
      </c>
      <c r="E717" s="2" t="s">
        <v>1</v>
      </c>
      <c r="F717" s="124"/>
      <c r="G717" s="133"/>
    </row>
    <row r="718" spans="1:7" ht="32.25" customHeight="1" x14ac:dyDescent="0.25">
      <c r="A718" s="134" t="s">
        <v>183</v>
      </c>
      <c r="B718" s="135"/>
      <c r="C718" s="135"/>
      <c r="D718" s="135"/>
      <c r="E718" s="135"/>
      <c r="F718" s="135"/>
      <c r="G718" s="136"/>
    </row>
    <row r="719" spans="1:7" x14ac:dyDescent="0.25">
      <c r="A719" s="127">
        <v>1</v>
      </c>
      <c r="B719" s="121" t="s">
        <v>6</v>
      </c>
      <c r="C719" s="145" t="s">
        <v>554</v>
      </c>
      <c r="D719" s="106">
        <v>300</v>
      </c>
      <c r="E719" s="1" t="s">
        <v>34</v>
      </c>
      <c r="F719" s="123" t="s">
        <v>316</v>
      </c>
      <c r="G719" s="118" t="s">
        <v>296</v>
      </c>
    </row>
    <row r="720" spans="1:7" x14ac:dyDescent="0.25">
      <c r="A720" s="127"/>
      <c r="B720" s="121"/>
      <c r="C720" s="147"/>
      <c r="D720" s="106">
        <v>2000</v>
      </c>
      <c r="E720" s="1" t="s">
        <v>7</v>
      </c>
      <c r="F720" s="124"/>
      <c r="G720" s="119"/>
    </row>
    <row r="721" spans="1:7" x14ac:dyDescent="0.25">
      <c r="A721" s="163">
        <v>2</v>
      </c>
      <c r="B721" s="142" t="s">
        <v>54</v>
      </c>
      <c r="C721" s="19" t="s">
        <v>555</v>
      </c>
      <c r="D721" s="106">
        <v>250</v>
      </c>
      <c r="E721" s="35" t="s">
        <v>7</v>
      </c>
      <c r="F721" s="123" t="s">
        <v>316</v>
      </c>
      <c r="G721" s="118" t="s">
        <v>296</v>
      </c>
    </row>
    <row r="722" spans="1:7" x14ac:dyDescent="0.25">
      <c r="A722" s="200"/>
      <c r="B722" s="143"/>
      <c r="C722" s="19" t="s">
        <v>556</v>
      </c>
      <c r="D722" s="106">
        <v>400</v>
      </c>
      <c r="E722" s="35" t="s">
        <v>7</v>
      </c>
      <c r="F722" s="131"/>
      <c r="G722" s="157"/>
    </row>
    <row r="723" spans="1:7" ht="15" customHeight="1" x14ac:dyDescent="0.25">
      <c r="A723" s="200"/>
      <c r="B723" s="143"/>
      <c r="C723" s="19" t="s">
        <v>558</v>
      </c>
      <c r="D723" s="106">
        <v>360</v>
      </c>
      <c r="E723" s="35" t="s">
        <v>7</v>
      </c>
      <c r="F723" s="131"/>
      <c r="G723" s="157"/>
    </row>
    <row r="724" spans="1:7" x14ac:dyDescent="0.25">
      <c r="A724" s="164"/>
      <c r="B724" s="144"/>
      <c r="C724" s="19" t="s">
        <v>567</v>
      </c>
      <c r="D724" s="106">
        <v>400</v>
      </c>
      <c r="E724" s="35" t="s">
        <v>7</v>
      </c>
      <c r="F724" s="124"/>
      <c r="G724" s="119"/>
    </row>
    <row r="725" spans="1:7" x14ac:dyDescent="0.25">
      <c r="A725" s="171">
        <v>3</v>
      </c>
      <c r="B725" s="172" t="s">
        <v>184</v>
      </c>
      <c r="C725" s="27" t="s">
        <v>557</v>
      </c>
      <c r="D725" s="109">
        <v>400</v>
      </c>
      <c r="E725" s="36" t="s">
        <v>7</v>
      </c>
      <c r="F725" s="123" t="s">
        <v>316</v>
      </c>
      <c r="G725" s="118" t="s">
        <v>296</v>
      </c>
    </row>
    <row r="726" spans="1:7" x14ac:dyDescent="0.25">
      <c r="A726" s="171"/>
      <c r="B726" s="172"/>
      <c r="C726" s="27" t="s">
        <v>559</v>
      </c>
      <c r="D726" s="109">
        <v>600</v>
      </c>
      <c r="E726" s="36" t="s">
        <v>7</v>
      </c>
      <c r="F726" s="124"/>
      <c r="G726" s="119"/>
    </row>
    <row r="727" spans="1:7" ht="15" customHeight="1" x14ac:dyDescent="0.25">
      <c r="A727" s="127">
        <v>4</v>
      </c>
      <c r="B727" s="121" t="s">
        <v>131</v>
      </c>
      <c r="C727" s="19" t="s">
        <v>560</v>
      </c>
      <c r="D727" s="106">
        <v>500</v>
      </c>
      <c r="E727" s="35" t="s">
        <v>7</v>
      </c>
      <c r="F727" s="123" t="s">
        <v>316</v>
      </c>
      <c r="G727" s="118" t="s">
        <v>296</v>
      </c>
    </row>
    <row r="728" spans="1:7" x14ac:dyDescent="0.25">
      <c r="A728" s="127"/>
      <c r="B728" s="121"/>
      <c r="C728" s="19" t="s">
        <v>561</v>
      </c>
      <c r="D728" s="106">
        <v>550</v>
      </c>
      <c r="E728" s="35" t="s">
        <v>7</v>
      </c>
      <c r="F728" s="124"/>
      <c r="G728" s="119"/>
    </row>
    <row r="729" spans="1:7" ht="15" customHeight="1" x14ac:dyDescent="0.25">
      <c r="A729" s="127">
        <v>5</v>
      </c>
      <c r="B729" s="121" t="s">
        <v>132</v>
      </c>
      <c r="C729" s="19" t="s">
        <v>562</v>
      </c>
      <c r="D729" s="106">
        <v>1500</v>
      </c>
      <c r="E729" s="1" t="s">
        <v>7</v>
      </c>
      <c r="F729" s="123" t="s">
        <v>316</v>
      </c>
      <c r="G729" s="118" t="s">
        <v>296</v>
      </c>
    </row>
    <row r="730" spans="1:7" x14ac:dyDescent="0.25">
      <c r="A730" s="127"/>
      <c r="B730" s="121"/>
      <c r="C730" s="19" t="s">
        <v>563</v>
      </c>
      <c r="D730" s="106">
        <v>500</v>
      </c>
      <c r="E730" s="1" t="s">
        <v>1</v>
      </c>
      <c r="F730" s="124"/>
      <c r="G730" s="119"/>
    </row>
    <row r="731" spans="1:7" ht="15" customHeight="1" x14ac:dyDescent="0.25">
      <c r="A731" s="127">
        <v>6</v>
      </c>
      <c r="B731" s="121" t="s">
        <v>60</v>
      </c>
      <c r="C731" s="145" t="s">
        <v>564</v>
      </c>
      <c r="D731" s="126">
        <v>300</v>
      </c>
      <c r="E731" s="122" t="s">
        <v>1</v>
      </c>
      <c r="F731" s="123" t="s">
        <v>316</v>
      </c>
      <c r="G731" s="118" t="s">
        <v>296</v>
      </c>
    </row>
    <row r="732" spans="1:7" x14ac:dyDescent="0.25">
      <c r="A732" s="127"/>
      <c r="B732" s="121"/>
      <c r="C732" s="147"/>
      <c r="D732" s="126"/>
      <c r="E732" s="122"/>
      <c r="F732" s="124"/>
      <c r="G732" s="119"/>
    </row>
    <row r="733" spans="1:7" ht="15" customHeight="1" x14ac:dyDescent="0.25">
      <c r="A733" s="163">
        <v>7</v>
      </c>
      <c r="B733" s="142" t="s">
        <v>105</v>
      </c>
      <c r="C733" s="145" t="s">
        <v>565</v>
      </c>
      <c r="D733" s="148">
        <v>1750</v>
      </c>
      <c r="E733" s="122" t="s">
        <v>1</v>
      </c>
      <c r="F733" s="123" t="s">
        <v>316</v>
      </c>
      <c r="G733" s="118" t="s">
        <v>296</v>
      </c>
    </row>
    <row r="734" spans="1:7" ht="24" customHeight="1" x14ac:dyDescent="0.25">
      <c r="A734" s="164"/>
      <c r="B734" s="144"/>
      <c r="C734" s="147"/>
      <c r="D734" s="150"/>
      <c r="E734" s="122"/>
      <c r="F734" s="124"/>
      <c r="G734" s="119"/>
    </row>
    <row r="735" spans="1:7" x14ac:dyDescent="0.25">
      <c r="A735" s="127">
        <v>8</v>
      </c>
      <c r="B735" s="121" t="s">
        <v>86</v>
      </c>
      <c r="C735" s="145" t="s">
        <v>566</v>
      </c>
      <c r="D735" s="126">
        <v>200</v>
      </c>
      <c r="E735" s="122" t="s">
        <v>1</v>
      </c>
      <c r="F735" s="123" t="s">
        <v>316</v>
      </c>
      <c r="G735" s="118" t="s">
        <v>296</v>
      </c>
    </row>
    <row r="736" spans="1:7" x14ac:dyDescent="0.25">
      <c r="A736" s="127"/>
      <c r="B736" s="121"/>
      <c r="C736" s="147"/>
      <c r="D736" s="126"/>
      <c r="E736" s="122"/>
      <c r="F736" s="124"/>
      <c r="G736" s="119"/>
    </row>
    <row r="737" spans="1:7" ht="15" customHeight="1" x14ac:dyDescent="0.25">
      <c r="A737" s="252">
        <v>9</v>
      </c>
      <c r="B737" s="215" t="s">
        <v>568</v>
      </c>
      <c r="C737" s="145" t="s">
        <v>569</v>
      </c>
      <c r="D737" s="126">
        <v>100</v>
      </c>
      <c r="E737" s="122" t="s">
        <v>1</v>
      </c>
      <c r="F737" s="123" t="s">
        <v>316</v>
      </c>
      <c r="G737" s="118" t="s">
        <v>296</v>
      </c>
    </row>
    <row r="738" spans="1:7" x14ac:dyDescent="0.25">
      <c r="A738" s="253"/>
      <c r="B738" s="216"/>
      <c r="C738" s="147"/>
      <c r="D738" s="126"/>
      <c r="E738" s="122"/>
      <c r="F738" s="124"/>
      <c r="G738" s="119"/>
    </row>
    <row r="739" spans="1:7" x14ac:dyDescent="0.25">
      <c r="A739" s="127">
        <v>10</v>
      </c>
      <c r="B739" s="121" t="s">
        <v>185</v>
      </c>
      <c r="C739" s="145" t="s">
        <v>570</v>
      </c>
      <c r="D739" s="126">
        <v>260</v>
      </c>
      <c r="E739" s="122" t="s">
        <v>7</v>
      </c>
      <c r="F739" s="123" t="s">
        <v>501</v>
      </c>
      <c r="G739" s="118" t="s">
        <v>296</v>
      </c>
    </row>
    <row r="740" spans="1:7" ht="30.75" customHeight="1" x14ac:dyDescent="0.25">
      <c r="A740" s="127"/>
      <c r="B740" s="121"/>
      <c r="C740" s="147"/>
      <c r="D740" s="126"/>
      <c r="E740" s="122"/>
      <c r="F740" s="124"/>
      <c r="G740" s="119"/>
    </row>
    <row r="741" spans="1:7" ht="18.75" customHeight="1" x14ac:dyDescent="0.25">
      <c r="A741" s="201" t="s">
        <v>29</v>
      </c>
      <c r="B741" s="202"/>
      <c r="C741" s="203"/>
      <c r="D741" s="111">
        <f>SUM(D719)</f>
        <v>300</v>
      </c>
      <c r="E741" s="2" t="s">
        <v>34</v>
      </c>
      <c r="F741" s="123" t="s">
        <v>296</v>
      </c>
      <c r="G741" s="130"/>
    </row>
    <row r="742" spans="1:7" x14ac:dyDescent="0.25">
      <c r="A742" s="207"/>
      <c r="B742" s="208"/>
      <c r="C742" s="209"/>
      <c r="D742" s="111">
        <f>SUM(D720,D721,D725,D727,D729,D739,D722,D723,D724,D726,D728)</f>
        <v>7220</v>
      </c>
      <c r="E742" s="2" t="s">
        <v>7</v>
      </c>
      <c r="F742" s="131"/>
      <c r="G742" s="132"/>
    </row>
    <row r="743" spans="1:7" x14ac:dyDescent="0.25">
      <c r="A743" s="204"/>
      <c r="B743" s="205"/>
      <c r="C743" s="206"/>
      <c r="D743" s="111">
        <f>SUM(D730,D731,D735,D733,D737)</f>
        <v>2850</v>
      </c>
      <c r="E743" s="2" t="s">
        <v>1</v>
      </c>
      <c r="F743" s="124"/>
      <c r="G743" s="133"/>
    </row>
    <row r="744" spans="1:7" ht="15" customHeight="1" x14ac:dyDescent="0.25">
      <c r="A744" s="134" t="s">
        <v>186</v>
      </c>
      <c r="B744" s="135"/>
      <c r="C744" s="135"/>
      <c r="D744" s="135"/>
      <c r="E744" s="135"/>
      <c r="F744" s="135"/>
      <c r="G744" s="136"/>
    </row>
    <row r="745" spans="1:7" ht="15" customHeight="1" x14ac:dyDescent="0.25">
      <c r="A745" s="93"/>
      <c r="B745" s="94"/>
      <c r="C745" s="98"/>
      <c r="D745" s="107"/>
      <c r="E745" s="94"/>
      <c r="F745" s="98"/>
      <c r="G745" s="99"/>
    </row>
    <row r="746" spans="1:7" x14ac:dyDescent="0.25">
      <c r="A746" s="127">
        <v>1</v>
      </c>
      <c r="B746" s="121" t="s">
        <v>187</v>
      </c>
      <c r="C746" s="145" t="s">
        <v>571</v>
      </c>
      <c r="D746" s="126">
        <v>2500</v>
      </c>
      <c r="E746" s="122" t="s">
        <v>7</v>
      </c>
      <c r="F746" s="123" t="s">
        <v>316</v>
      </c>
      <c r="G746" s="118" t="s">
        <v>296</v>
      </c>
    </row>
    <row r="747" spans="1:7" x14ac:dyDescent="0.25">
      <c r="A747" s="127"/>
      <c r="B747" s="121"/>
      <c r="C747" s="147"/>
      <c r="D747" s="126"/>
      <c r="E747" s="122"/>
      <c r="F747" s="124"/>
      <c r="G747" s="119"/>
    </row>
    <row r="748" spans="1:7" x14ac:dyDescent="0.25">
      <c r="A748" s="127">
        <v>2</v>
      </c>
      <c r="B748" s="121" t="s">
        <v>188</v>
      </c>
      <c r="C748" s="145" t="s">
        <v>572</v>
      </c>
      <c r="D748" s="126">
        <v>1000</v>
      </c>
      <c r="E748" s="122" t="s">
        <v>1</v>
      </c>
      <c r="F748" s="123" t="s">
        <v>316</v>
      </c>
      <c r="G748" s="118" t="s">
        <v>296</v>
      </c>
    </row>
    <row r="749" spans="1:7" x14ac:dyDescent="0.25">
      <c r="A749" s="127"/>
      <c r="B749" s="121"/>
      <c r="C749" s="147"/>
      <c r="D749" s="126"/>
      <c r="E749" s="122"/>
      <c r="F749" s="124"/>
      <c r="G749" s="119"/>
    </row>
    <row r="750" spans="1:7" ht="48.75" customHeight="1" x14ac:dyDescent="0.25">
      <c r="A750" s="39">
        <v>3</v>
      </c>
      <c r="B750" s="40" t="s">
        <v>839</v>
      </c>
      <c r="C750" s="19" t="s">
        <v>573</v>
      </c>
      <c r="D750" s="106">
        <v>700</v>
      </c>
      <c r="E750" s="38" t="s">
        <v>7</v>
      </c>
      <c r="F750" s="52" t="s">
        <v>316</v>
      </c>
      <c r="G750" s="66" t="s">
        <v>840</v>
      </c>
    </row>
    <row r="751" spans="1:7" ht="22.5" x14ac:dyDescent="0.25">
      <c r="A751" s="39">
        <v>4</v>
      </c>
      <c r="B751" s="40" t="s">
        <v>574</v>
      </c>
      <c r="C751" s="19" t="s">
        <v>575</v>
      </c>
      <c r="D751" s="106">
        <v>550</v>
      </c>
      <c r="E751" s="38" t="s">
        <v>7</v>
      </c>
      <c r="F751" s="52" t="s">
        <v>316</v>
      </c>
      <c r="G751" s="65" t="s">
        <v>296</v>
      </c>
    </row>
    <row r="752" spans="1:7" x14ac:dyDescent="0.25">
      <c r="A752" s="201" t="s">
        <v>29</v>
      </c>
      <c r="B752" s="202"/>
      <c r="C752" s="203"/>
      <c r="D752" s="111">
        <f>SUM(D746,D750,D751)</f>
        <v>3750</v>
      </c>
      <c r="E752" s="2" t="s">
        <v>7</v>
      </c>
      <c r="F752" s="137" t="s">
        <v>296</v>
      </c>
      <c r="G752" s="130"/>
    </row>
    <row r="753" spans="1:7" x14ac:dyDescent="0.25">
      <c r="A753" s="204"/>
      <c r="B753" s="205"/>
      <c r="C753" s="206"/>
      <c r="D753" s="111">
        <f>SUM(D748)</f>
        <v>1000</v>
      </c>
      <c r="E753" s="2" t="s">
        <v>1</v>
      </c>
      <c r="F753" s="124"/>
      <c r="G753" s="133"/>
    </row>
    <row r="754" spans="1:7" ht="15" customHeight="1" x14ac:dyDescent="0.25">
      <c r="A754" s="134" t="s">
        <v>189</v>
      </c>
      <c r="B754" s="135"/>
      <c r="C754" s="135"/>
      <c r="D754" s="135"/>
      <c r="E754" s="135"/>
      <c r="F754" s="135"/>
      <c r="G754" s="136"/>
    </row>
    <row r="755" spans="1:7" x14ac:dyDescent="0.25">
      <c r="A755" s="171">
        <v>1</v>
      </c>
      <c r="B755" s="172" t="s">
        <v>73</v>
      </c>
      <c r="C755" s="193" t="s">
        <v>785</v>
      </c>
      <c r="D755" s="170">
        <v>3000</v>
      </c>
      <c r="E755" s="129" t="s">
        <v>1</v>
      </c>
      <c r="F755" s="138" t="s">
        <v>19</v>
      </c>
      <c r="G755" s="118" t="s">
        <v>296</v>
      </c>
    </row>
    <row r="756" spans="1:7" x14ac:dyDescent="0.25">
      <c r="A756" s="171"/>
      <c r="B756" s="172"/>
      <c r="C756" s="194"/>
      <c r="D756" s="170"/>
      <c r="E756" s="129"/>
      <c r="F756" s="139"/>
      <c r="G756" s="119"/>
    </row>
    <row r="757" spans="1:7" x14ac:dyDescent="0.25">
      <c r="A757" s="171">
        <v>2</v>
      </c>
      <c r="B757" s="172" t="s">
        <v>190</v>
      </c>
      <c r="C757" s="193" t="s">
        <v>797</v>
      </c>
      <c r="D757" s="170">
        <v>3700</v>
      </c>
      <c r="E757" s="129" t="s">
        <v>1</v>
      </c>
      <c r="F757" s="138" t="s">
        <v>64</v>
      </c>
      <c r="G757" s="118" t="s">
        <v>296</v>
      </c>
    </row>
    <row r="758" spans="1:7" ht="23.25" customHeight="1" x14ac:dyDescent="0.25">
      <c r="A758" s="171"/>
      <c r="B758" s="172"/>
      <c r="C758" s="194"/>
      <c r="D758" s="170"/>
      <c r="E758" s="129"/>
      <c r="F758" s="139"/>
      <c r="G758" s="119"/>
    </row>
    <row r="759" spans="1:7" ht="15" customHeight="1" x14ac:dyDescent="0.25">
      <c r="A759" s="165" t="s">
        <v>29</v>
      </c>
      <c r="B759" s="166"/>
      <c r="C759" s="167"/>
      <c r="D759" s="29">
        <f>SUM(D755,D757)</f>
        <v>6700</v>
      </c>
      <c r="E759" s="30" t="s">
        <v>1</v>
      </c>
      <c r="F759" s="270" t="s">
        <v>296</v>
      </c>
      <c r="G759" s="271"/>
    </row>
    <row r="760" spans="1:7" ht="31.5" customHeight="1" x14ac:dyDescent="0.25">
      <c r="A760" s="173" t="s">
        <v>278</v>
      </c>
      <c r="B760" s="174"/>
      <c r="C760" s="175"/>
      <c r="D760" s="5">
        <f>SUM(D741,D690)</f>
        <v>1300</v>
      </c>
      <c r="E760" s="58" t="s">
        <v>34</v>
      </c>
      <c r="F760" s="184">
        <f>SUM(D762,D761,D760)</f>
        <v>40042</v>
      </c>
      <c r="G760" s="185"/>
    </row>
    <row r="761" spans="1:7" ht="15.75" x14ac:dyDescent="0.25">
      <c r="A761" s="176"/>
      <c r="B761" s="177"/>
      <c r="C761" s="178"/>
      <c r="D761" s="5">
        <f>SUM(D752,D742,D716,D707,D696,D691)</f>
        <v>19970</v>
      </c>
      <c r="E761" s="58" t="s">
        <v>7</v>
      </c>
      <c r="F761" s="186"/>
      <c r="G761" s="187"/>
    </row>
    <row r="762" spans="1:7" ht="15.75" customHeight="1" x14ac:dyDescent="0.25">
      <c r="A762" s="179"/>
      <c r="B762" s="180"/>
      <c r="C762" s="181"/>
      <c r="D762" s="5">
        <f>SUM(D759,D753,D743,D717,D708,D692)</f>
        <v>18772</v>
      </c>
      <c r="E762" s="58" t="s">
        <v>1</v>
      </c>
      <c r="F762" s="188"/>
      <c r="G762" s="189"/>
    </row>
    <row r="763" spans="1:7" ht="28.5" customHeight="1" x14ac:dyDescent="0.25">
      <c r="A763" s="249" t="s">
        <v>281</v>
      </c>
      <c r="B763" s="250"/>
      <c r="C763" s="250"/>
      <c r="D763" s="250"/>
      <c r="E763" s="250"/>
      <c r="F763" s="250"/>
      <c r="G763" s="251"/>
    </row>
    <row r="764" spans="1:7" ht="24.75" customHeight="1" x14ac:dyDescent="0.25">
      <c r="A764" s="134" t="s">
        <v>191</v>
      </c>
      <c r="B764" s="135"/>
      <c r="C764" s="135"/>
      <c r="D764" s="135"/>
      <c r="E764" s="135"/>
      <c r="F764" s="135"/>
      <c r="G764" s="136"/>
    </row>
    <row r="765" spans="1:7" ht="9.75" customHeight="1" x14ac:dyDescent="0.25">
      <c r="A765" s="127" t="s">
        <v>18</v>
      </c>
      <c r="B765" s="121" t="s">
        <v>35</v>
      </c>
      <c r="C765" s="145" t="s">
        <v>576</v>
      </c>
      <c r="D765" s="126">
        <v>1300</v>
      </c>
      <c r="E765" s="122" t="s">
        <v>7</v>
      </c>
      <c r="F765" s="123" t="s">
        <v>316</v>
      </c>
      <c r="G765" s="118" t="s">
        <v>296</v>
      </c>
    </row>
    <row r="766" spans="1:7" x14ac:dyDescent="0.25">
      <c r="A766" s="127"/>
      <c r="B766" s="121"/>
      <c r="C766" s="147"/>
      <c r="D766" s="126"/>
      <c r="E766" s="122"/>
      <c r="F766" s="124"/>
      <c r="G766" s="119"/>
    </row>
    <row r="767" spans="1:7" x14ac:dyDescent="0.25">
      <c r="A767" s="127" t="s">
        <v>20</v>
      </c>
      <c r="B767" s="121" t="s">
        <v>57</v>
      </c>
      <c r="C767" s="19" t="s">
        <v>579</v>
      </c>
      <c r="D767" s="106">
        <v>1200</v>
      </c>
      <c r="E767" s="37" t="s">
        <v>7</v>
      </c>
      <c r="F767" s="123" t="s">
        <v>316</v>
      </c>
      <c r="G767" s="118" t="s">
        <v>296</v>
      </c>
    </row>
    <row r="768" spans="1:7" x14ac:dyDescent="0.25">
      <c r="A768" s="127"/>
      <c r="B768" s="121"/>
      <c r="C768" s="19" t="s">
        <v>580</v>
      </c>
      <c r="D768" s="106">
        <v>350</v>
      </c>
      <c r="E768" s="37" t="s">
        <v>7</v>
      </c>
      <c r="F768" s="124"/>
      <c r="G768" s="119"/>
    </row>
    <row r="769" spans="1:7" x14ac:dyDescent="0.25">
      <c r="A769" s="127" t="s">
        <v>21</v>
      </c>
      <c r="B769" s="121" t="s">
        <v>58</v>
      </c>
      <c r="C769" s="19" t="s">
        <v>581</v>
      </c>
      <c r="D769" s="106">
        <v>500</v>
      </c>
      <c r="E769" s="37" t="s">
        <v>7</v>
      </c>
      <c r="F769" s="123" t="s">
        <v>316</v>
      </c>
      <c r="G769" s="118" t="s">
        <v>296</v>
      </c>
    </row>
    <row r="770" spans="1:7" x14ac:dyDescent="0.25">
      <c r="A770" s="127"/>
      <c r="B770" s="121"/>
      <c r="C770" s="19" t="s">
        <v>582</v>
      </c>
      <c r="D770" s="106">
        <v>200</v>
      </c>
      <c r="E770" s="37" t="s">
        <v>7</v>
      </c>
      <c r="F770" s="124"/>
      <c r="G770" s="119"/>
    </row>
    <row r="771" spans="1:7" x14ac:dyDescent="0.25">
      <c r="A771" s="163" t="s">
        <v>22</v>
      </c>
      <c r="B771" s="142" t="s">
        <v>192</v>
      </c>
      <c r="C771" s="19" t="s">
        <v>583</v>
      </c>
      <c r="D771" s="106">
        <v>910</v>
      </c>
      <c r="E771" s="37" t="s">
        <v>7</v>
      </c>
      <c r="F771" s="123" t="s">
        <v>316</v>
      </c>
      <c r="G771" s="118" t="s">
        <v>296</v>
      </c>
    </row>
    <row r="772" spans="1:7" x14ac:dyDescent="0.25">
      <c r="A772" s="200"/>
      <c r="B772" s="143"/>
      <c r="C772" s="19" t="s">
        <v>584</v>
      </c>
      <c r="D772" s="106">
        <v>110</v>
      </c>
      <c r="E772" s="37" t="s">
        <v>7</v>
      </c>
      <c r="F772" s="131"/>
      <c r="G772" s="157"/>
    </row>
    <row r="773" spans="1:7" x14ac:dyDescent="0.25">
      <c r="A773" s="200"/>
      <c r="B773" s="143"/>
      <c r="C773" s="19" t="s">
        <v>585</v>
      </c>
      <c r="D773" s="106">
        <v>150</v>
      </c>
      <c r="E773" s="37" t="s">
        <v>7</v>
      </c>
      <c r="F773" s="131"/>
      <c r="G773" s="157"/>
    </row>
    <row r="774" spans="1:7" x14ac:dyDescent="0.25">
      <c r="A774" s="200"/>
      <c r="B774" s="143"/>
      <c r="C774" s="19" t="s">
        <v>586</v>
      </c>
      <c r="D774" s="106">
        <v>450</v>
      </c>
      <c r="E774" s="37" t="s">
        <v>7</v>
      </c>
      <c r="F774" s="131"/>
      <c r="G774" s="157"/>
    </row>
    <row r="775" spans="1:7" x14ac:dyDescent="0.25">
      <c r="A775" s="200"/>
      <c r="B775" s="143"/>
      <c r="C775" s="19" t="s">
        <v>587</v>
      </c>
      <c r="D775" s="106">
        <v>250</v>
      </c>
      <c r="E775" s="37" t="s">
        <v>7</v>
      </c>
      <c r="F775" s="131"/>
      <c r="G775" s="157"/>
    </row>
    <row r="776" spans="1:7" x14ac:dyDescent="0.25">
      <c r="A776" s="200"/>
      <c r="B776" s="143"/>
      <c r="C776" s="19" t="s">
        <v>588</v>
      </c>
      <c r="D776" s="106">
        <v>150</v>
      </c>
      <c r="E776" s="37" t="s">
        <v>7</v>
      </c>
      <c r="F776" s="131"/>
      <c r="G776" s="157"/>
    </row>
    <row r="777" spans="1:7" x14ac:dyDescent="0.25">
      <c r="A777" s="200"/>
      <c r="B777" s="143"/>
      <c r="C777" s="19" t="s">
        <v>589</v>
      </c>
      <c r="D777" s="106">
        <v>150</v>
      </c>
      <c r="E777" s="37" t="s">
        <v>7</v>
      </c>
      <c r="F777" s="131"/>
      <c r="G777" s="157"/>
    </row>
    <row r="778" spans="1:7" ht="21.75" customHeight="1" x14ac:dyDescent="0.25">
      <c r="A778" s="164"/>
      <c r="B778" s="144"/>
      <c r="C778" s="19" t="s">
        <v>590</v>
      </c>
      <c r="D778" s="106">
        <v>170</v>
      </c>
      <c r="E778" s="37" t="s">
        <v>7</v>
      </c>
      <c r="F778" s="124"/>
      <c r="G778" s="119"/>
    </row>
    <row r="779" spans="1:7" x14ac:dyDescent="0.25">
      <c r="A779" s="127" t="s">
        <v>23</v>
      </c>
      <c r="B779" s="121" t="s">
        <v>32</v>
      </c>
      <c r="C779" s="145" t="s">
        <v>591</v>
      </c>
      <c r="D779" s="126">
        <v>400</v>
      </c>
      <c r="E779" s="122" t="s">
        <v>7</v>
      </c>
      <c r="F779" s="123" t="s">
        <v>316</v>
      </c>
      <c r="G779" s="118" t="s">
        <v>296</v>
      </c>
    </row>
    <row r="780" spans="1:7" x14ac:dyDescent="0.25">
      <c r="A780" s="127"/>
      <c r="B780" s="121"/>
      <c r="C780" s="147"/>
      <c r="D780" s="126"/>
      <c r="E780" s="122"/>
      <c r="F780" s="124"/>
      <c r="G780" s="119"/>
    </row>
    <row r="781" spans="1:7" x14ac:dyDescent="0.25">
      <c r="A781" s="127" t="s">
        <v>24</v>
      </c>
      <c r="B781" s="121" t="s">
        <v>153</v>
      </c>
      <c r="C781" s="19" t="s">
        <v>592</v>
      </c>
      <c r="D781" s="106">
        <v>450</v>
      </c>
      <c r="E781" s="37" t="s">
        <v>7</v>
      </c>
      <c r="F781" s="123" t="s">
        <v>316</v>
      </c>
      <c r="G781" s="118" t="s">
        <v>296</v>
      </c>
    </row>
    <row r="782" spans="1:7" x14ac:dyDescent="0.25">
      <c r="A782" s="127"/>
      <c r="B782" s="121"/>
      <c r="C782" s="19" t="s">
        <v>593</v>
      </c>
      <c r="D782" s="106">
        <v>350</v>
      </c>
      <c r="E782" s="37" t="s">
        <v>7</v>
      </c>
      <c r="F782" s="124"/>
      <c r="G782" s="119"/>
    </row>
    <row r="783" spans="1:7" x14ac:dyDescent="0.25">
      <c r="A783" s="127" t="s">
        <v>25</v>
      </c>
      <c r="B783" s="121" t="s">
        <v>193</v>
      </c>
      <c r="C783" s="145" t="s">
        <v>594</v>
      </c>
      <c r="D783" s="126">
        <v>1100</v>
      </c>
      <c r="E783" s="122" t="s">
        <v>7</v>
      </c>
      <c r="F783" s="123" t="s">
        <v>316</v>
      </c>
      <c r="G783" s="118" t="s">
        <v>296</v>
      </c>
    </row>
    <row r="784" spans="1:7" x14ac:dyDescent="0.25">
      <c r="A784" s="127"/>
      <c r="B784" s="121"/>
      <c r="C784" s="147"/>
      <c r="D784" s="126"/>
      <c r="E784" s="122"/>
      <c r="F784" s="124"/>
      <c r="G784" s="119"/>
    </row>
    <row r="785" spans="1:7" x14ac:dyDescent="0.25">
      <c r="A785" s="127" t="s">
        <v>26</v>
      </c>
      <c r="B785" s="121" t="s">
        <v>92</v>
      </c>
      <c r="C785" s="145" t="s">
        <v>596</v>
      </c>
      <c r="D785" s="126">
        <v>300</v>
      </c>
      <c r="E785" s="122" t="s">
        <v>7</v>
      </c>
      <c r="F785" s="123" t="s">
        <v>316</v>
      </c>
      <c r="G785" s="118" t="s">
        <v>296</v>
      </c>
    </row>
    <row r="786" spans="1:7" x14ac:dyDescent="0.25">
      <c r="A786" s="127"/>
      <c r="B786" s="121"/>
      <c r="C786" s="147"/>
      <c r="D786" s="126"/>
      <c r="E786" s="122"/>
      <c r="F786" s="124"/>
      <c r="G786" s="119"/>
    </row>
    <row r="787" spans="1:7" x14ac:dyDescent="0.25">
      <c r="A787" s="127" t="s">
        <v>27</v>
      </c>
      <c r="B787" s="121" t="s">
        <v>194</v>
      </c>
      <c r="C787" s="19" t="s">
        <v>597</v>
      </c>
      <c r="D787" s="106">
        <v>750</v>
      </c>
      <c r="E787" s="37" t="s">
        <v>7</v>
      </c>
      <c r="F787" s="123" t="s">
        <v>316</v>
      </c>
      <c r="G787" s="118" t="s">
        <v>296</v>
      </c>
    </row>
    <row r="788" spans="1:7" x14ac:dyDescent="0.25">
      <c r="A788" s="127"/>
      <c r="B788" s="121"/>
      <c r="C788" s="19" t="s">
        <v>598</v>
      </c>
      <c r="D788" s="106">
        <v>150</v>
      </c>
      <c r="E788" s="37" t="s">
        <v>7</v>
      </c>
      <c r="F788" s="124"/>
      <c r="G788" s="119"/>
    </row>
    <row r="789" spans="1:7" x14ac:dyDescent="0.25">
      <c r="A789" s="163" t="s">
        <v>28</v>
      </c>
      <c r="B789" s="142" t="s">
        <v>59</v>
      </c>
      <c r="C789" s="19" t="s">
        <v>599</v>
      </c>
      <c r="D789" s="106">
        <v>700</v>
      </c>
      <c r="E789" s="37" t="s">
        <v>7</v>
      </c>
      <c r="F789" s="123" t="s">
        <v>316</v>
      </c>
      <c r="G789" s="118" t="s">
        <v>296</v>
      </c>
    </row>
    <row r="790" spans="1:7" x14ac:dyDescent="0.25">
      <c r="A790" s="200"/>
      <c r="B790" s="143"/>
      <c r="C790" s="19" t="s">
        <v>600</v>
      </c>
      <c r="D790" s="106">
        <v>400</v>
      </c>
      <c r="E790" s="37" t="s">
        <v>7</v>
      </c>
      <c r="F790" s="131"/>
      <c r="G790" s="168"/>
    </row>
    <row r="791" spans="1:7" x14ac:dyDescent="0.25">
      <c r="A791" s="200"/>
      <c r="B791" s="143"/>
      <c r="C791" s="19" t="s">
        <v>601</v>
      </c>
      <c r="D791" s="106">
        <v>250</v>
      </c>
      <c r="E791" s="37" t="s">
        <v>7</v>
      </c>
      <c r="F791" s="131"/>
      <c r="G791" s="168"/>
    </row>
    <row r="792" spans="1:7" x14ac:dyDescent="0.25">
      <c r="A792" s="164"/>
      <c r="B792" s="144"/>
      <c r="C792" s="19" t="s">
        <v>602</v>
      </c>
      <c r="D792" s="106">
        <v>150</v>
      </c>
      <c r="E792" s="37" t="s">
        <v>7</v>
      </c>
      <c r="F792" s="124"/>
      <c r="G792" s="169"/>
    </row>
    <row r="793" spans="1:7" x14ac:dyDescent="0.25">
      <c r="A793" s="127" t="s">
        <v>40</v>
      </c>
      <c r="B793" s="121" t="s">
        <v>116</v>
      </c>
      <c r="C793" s="145" t="s">
        <v>578</v>
      </c>
      <c r="D793" s="126">
        <v>200</v>
      </c>
      <c r="E793" s="122" t="s">
        <v>7</v>
      </c>
      <c r="F793" s="123" t="s">
        <v>316</v>
      </c>
      <c r="G793" s="118" t="s">
        <v>296</v>
      </c>
    </row>
    <row r="794" spans="1:7" x14ac:dyDescent="0.25">
      <c r="A794" s="127"/>
      <c r="B794" s="121"/>
      <c r="C794" s="147"/>
      <c r="D794" s="126"/>
      <c r="E794" s="122"/>
      <c r="F794" s="124"/>
      <c r="G794" s="119"/>
    </row>
    <row r="795" spans="1:7" x14ac:dyDescent="0.25">
      <c r="A795" s="127" t="s">
        <v>42</v>
      </c>
      <c r="B795" s="121" t="s">
        <v>195</v>
      </c>
      <c r="C795" s="145" t="s">
        <v>577</v>
      </c>
      <c r="D795" s="126">
        <v>500</v>
      </c>
      <c r="E795" s="122" t="s">
        <v>7</v>
      </c>
      <c r="F795" s="123" t="s">
        <v>316</v>
      </c>
      <c r="G795" s="118" t="s">
        <v>296</v>
      </c>
    </row>
    <row r="796" spans="1:7" x14ac:dyDescent="0.25">
      <c r="A796" s="127"/>
      <c r="B796" s="121"/>
      <c r="C796" s="147"/>
      <c r="D796" s="126"/>
      <c r="E796" s="122"/>
      <c r="F796" s="124"/>
      <c r="G796" s="119"/>
    </row>
    <row r="797" spans="1:7" ht="22.5" x14ac:dyDescent="0.25">
      <c r="A797" s="39">
        <v>13</v>
      </c>
      <c r="B797" s="40" t="s">
        <v>603</v>
      </c>
      <c r="C797" s="103" t="s">
        <v>595</v>
      </c>
      <c r="D797" s="106">
        <v>570</v>
      </c>
      <c r="E797" s="37" t="s">
        <v>7</v>
      </c>
      <c r="F797" s="52" t="s">
        <v>316</v>
      </c>
      <c r="G797" s="65" t="s">
        <v>296</v>
      </c>
    </row>
    <row r="798" spans="1:7" ht="22.5" x14ac:dyDescent="0.25">
      <c r="A798" s="39">
        <v>14</v>
      </c>
      <c r="B798" s="40" t="s">
        <v>605</v>
      </c>
      <c r="C798" s="108" t="s">
        <v>606</v>
      </c>
      <c r="D798" s="106">
        <v>400</v>
      </c>
      <c r="E798" s="37" t="s">
        <v>7</v>
      </c>
      <c r="F798" s="52" t="s">
        <v>316</v>
      </c>
      <c r="G798" s="65" t="s">
        <v>296</v>
      </c>
    </row>
    <row r="799" spans="1:7" x14ac:dyDescent="0.25">
      <c r="A799" s="127">
        <v>15</v>
      </c>
      <c r="B799" s="121" t="s">
        <v>196</v>
      </c>
      <c r="C799" s="145" t="s">
        <v>604</v>
      </c>
      <c r="D799" s="126">
        <v>2442</v>
      </c>
      <c r="E799" s="122" t="s">
        <v>7</v>
      </c>
      <c r="F799" s="123" t="s">
        <v>501</v>
      </c>
      <c r="G799" s="66" t="s">
        <v>841</v>
      </c>
    </row>
    <row r="800" spans="1:7" x14ac:dyDescent="0.25">
      <c r="A800" s="127"/>
      <c r="B800" s="121"/>
      <c r="C800" s="147"/>
      <c r="D800" s="126"/>
      <c r="E800" s="122"/>
      <c r="F800" s="124"/>
      <c r="G800" s="66" t="s">
        <v>842</v>
      </c>
    </row>
    <row r="801" spans="1:7" x14ac:dyDescent="0.25">
      <c r="A801" s="163">
        <v>16</v>
      </c>
      <c r="B801" s="142" t="s">
        <v>848</v>
      </c>
      <c r="C801" s="145" t="s">
        <v>607</v>
      </c>
      <c r="D801" s="148">
        <v>8039</v>
      </c>
      <c r="E801" s="151" t="s">
        <v>7</v>
      </c>
      <c r="F801" s="151" t="s">
        <v>501</v>
      </c>
      <c r="G801" s="66" t="s">
        <v>843</v>
      </c>
    </row>
    <row r="802" spans="1:7" x14ac:dyDescent="0.25">
      <c r="A802" s="200"/>
      <c r="B802" s="143"/>
      <c r="C802" s="146"/>
      <c r="D802" s="149"/>
      <c r="E802" s="152"/>
      <c r="F802" s="152"/>
      <c r="G802" s="66" t="s">
        <v>844</v>
      </c>
    </row>
    <row r="803" spans="1:7" x14ac:dyDescent="0.25">
      <c r="A803" s="200"/>
      <c r="B803" s="143"/>
      <c r="C803" s="146"/>
      <c r="D803" s="149"/>
      <c r="E803" s="152"/>
      <c r="F803" s="152"/>
      <c r="G803" s="66" t="s">
        <v>845</v>
      </c>
    </row>
    <row r="804" spans="1:7" ht="15.75" customHeight="1" x14ac:dyDescent="0.25">
      <c r="A804" s="200"/>
      <c r="B804" s="143"/>
      <c r="C804" s="146"/>
      <c r="D804" s="149"/>
      <c r="E804" s="152"/>
      <c r="F804" s="152"/>
      <c r="G804" s="66" t="s">
        <v>846</v>
      </c>
    </row>
    <row r="805" spans="1:7" x14ac:dyDescent="0.25">
      <c r="A805" s="164"/>
      <c r="B805" s="144"/>
      <c r="C805" s="147"/>
      <c r="D805" s="150"/>
      <c r="E805" s="153"/>
      <c r="F805" s="153"/>
      <c r="G805" s="66" t="s">
        <v>847</v>
      </c>
    </row>
    <row r="806" spans="1:7" ht="22.5" customHeight="1" x14ac:dyDescent="0.25">
      <c r="A806" s="158" t="s">
        <v>29</v>
      </c>
      <c r="B806" s="159"/>
      <c r="C806" s="160"/>
      <c r="D806" s="111">
        <f>SUM(D801,D799,D795,D793,D789,D787,D785,D783,D781,D779,D771,D769,D767,D765,D798,D797,D792,D791,D790,D778,D777,D776,D775,D774,D773,D772,D770,D768,D788,D782)</f>
        <v>23041</v>
      </c>
      <c r="E806" s="2" t="s">
        <v>7</v>
      </c>
      <c r="F806" s="182" t="s">
        <v>296</v>
      </c>
      <c r="G806" s="183"/>
    </row>
    <row r="807" spans="1:7" ht="26.25" customHeight="1" x14ac:dyDescent="0.25">
      <c r="A807" s="154" t="s">
        <v>168</v>
      </c>
      <c r="B807" s="155"/>
      <c r="C807" s="155"/>
      <c r="D807" s="155"/>
      <c r="E807" s="155"/>
      <c r="F807" s="155"/>
      <c r="G807" s="156"/>
    </row>
    <row r="808" spans="1:7" x14ac:dyDescent="0.25">
      <c r="A808" s="127">
        <v>1</v>
      </c>
      <c r="B808" s="121" t="s">
        <v>197</v>
      </c>
      <c r="C808" s="145" t="s">
        <v>608</v>
      </c>
      <c r="D808" s="126">
        <v>1200</v>
      </c>
      <c r="E808" s="122" t="s">
        <v>7</v>
      </c>
      <c r="F808" s="123" t="s">
        <v>316</v>
      </c>
      <c r="G808" s="118" t="s">
        <v>296</v>
      </c>
    </row>
    <row r="809" spans="1:7" x14ac:dyDescent="0.25">
      <c r="A809" s="127"/>
      <c r="B809" s="121"/>
      <c r="C809" s="147"/>
      <c r="D809" s="126"/>
      <c r="E809" s="122"/>
      <c r="F809" s="124"/>
      <c r="G809" s="119"/>
    </row>
    <row r="810" spans="1:7" x14ac:dyDescent="0.25">
      <c r="A810" s="127">
        <v>2</v>
      </c>
      <c r="B810" s="121" t="s">
        <v>198</v>
      </c>
      <c r="C810" s="145" t="s">
        <v>609</v>
      </c>
      <c r="D810" s="126">
        <v>1700</v>
      </c>
      <c r="E810" s="122" t="s">
        <v>7</v>
      </c>
      <c r="F810" s="123" t="s">
        <v>316</v>
      </c>
      <c r="G810" s="118" t="s">
        <v>296</v>
      </c>
    </row>
    <row r="811" spans="1:7" x14ac:dyDescent="0.25">
      <c r="A811" s="127"/>
      <c r="B811" s="121"/>
      <c r="C811" s="147"/>
      <c r="D811" s="126"/>
      <c r="E811" s="122"/>
      <c r="F811" s="124"/>
      <c r="G811" s="119"/>
    </row>
    <row r="812" spans="1:7" ht="15" customHeight="1" x14ac:dyDescent="0.25">
      <c r="A812" s="127">
        <v>3</v>
      </c>
      <c r="B812" s="121" t="s">
        <v>57</v>
      </c>
      <c r="C812" s="145" t="s">
        <v>610</v>
      </c>
      <c r="D812" s="126">
        <v>1900</v>
      </c>
      <c r="E812" s="122" t="s">
        <v>7</v>
      </c>
      <c r="F812" s="123" t="s">
        <v>316</v>
      </c>
      <c r="G812" s="118" t="s">
        <v>296</v>
      </c>
    </row>
    <row r="813" spans="1:7" x14ac:dyDescent="0.25">
      <c r="A813" s="127"/>
      <c r="B813" s="121"/>
      <c r="C813" s="147"/>
      <c r="D813" s="126"/>
      <c r="E813" s="122"/>
      <c r="F813" s="124"/>
      <c r="G813" s="119"/>
    </row>
    <row r="814" spans="1:7" ht="15" customHeight="1" x14ac:dyDescent="0.25">
      <c r="A814" s="163">
        <v>4</v>
      </c>
      <c r="B814" s="142" t="s">
        <v>199</v>
      </c>
      <c r="C814" s="19" t="s">
        <v>611</v>
      </c>
      <c r="D814" s="106">
        <v>350</v>
      </c>
      <c r="E814" s="37" t="s">
        <v>7</v>
      </c>
      <c r="F814" s="123" t="s">
        <v>316</v>
      </c>
      <c r="G814" s="118" t="s">
        <v>296</v>
      </c>
    </row>
    <row r="815" spans="1:7" x14ac:dyDescent="0.25">
      <c r="A815" s="200"/>
      <c r="B815" s="143"/>
      <c r="C815" s="19" t="s">
        <v>612</v>
      </c>
      <c r="D815" s="106">
        <v>850</v>
      </c>
      <c r="E815" s="37" t="s">
        <v>7</v>
      </c>
      <c r="F815" s="131"/>
      <c r="G815" s="157"/>
    </row>
    <row r="816" spans="1:7" ht="15" customHeight="1" x14ac:dyDescent="0.25">
      <c r="A816" s="164"/>
      <c r="B816" s="144"/>
      <c r="C816" s="19" t="s">
        <v>613</v>
      </c>
      <c r="D816" s="106">
        <v>300</v>
      </c>
      <c r="E816" s="37" t="s">
        <v>7</v>
      </c>
      <c r="F816" s="124"/>
      <c r="G816" s="119"/>
    </row>
    <row r="817" spans="1:7" x14ac:dyDescent="0.25">
      <c r="A817" s="127">
        <v>5</v>
      </c>
      <c r="B817" s="121" t="s">
        <v>0</v>
      </c>
      <c r="C817" s="145" t="s">
        <v>614</v>
      </c>
      <c r="D817" s="126">
        <v>1100</v>
      </c>
      <c r="E817" s="122" t="s">
        <v>7</v>
      </c>
      <c r="F817" s="123" t="s">
        <v>316</v>
      </c>
      <c r="G817" s="118" t="s">
        <v>296</v>
      </c>
    </row>
    <row r="818" spans="1:7" x14ac:dyDescent="0.25">
      <c r="A818" s="127"/>
      <c r="B818" s="121"/>
      <c r="C818" s="147"/>
      <c r="D818" s="126"/>
      <c r="E818" s="122"/>
      <c r="F818" s="124"/>
      <c r="G818" s="119"/>
    </row>
    <row r="819" spans="1:7" ht="15" customHeight="1" x14ac:dyDescent="0.25">
      <c r="A819" s="127">
        <v>6</v>
      </c>
      <c r="B819" s="121" t="s">
        <v>2</v>
      </c>
      <c r="C819" s="145" t="s">
        <v>615</v>
      </c>
      <c r="D819" s="126">
        <v>520</v>
      </c>
      <c r="E819" s="122" t="s">
        <v>7</v>
      </c>
      <c r="F819" s="123" t="s">
        <v>316</v>
      </c>
      <c r="G819" s="118" t="s">
        <v>296</v>
      </c>
    </row>
    <row r="820" spans="1:7" x14ac:dyDescent="0.25">
      <c r="A820" s="127"/>
      <c r="B820" s="121"/>
      <c r="C820" s="147"/>
      <c r="D820" s="126"/>
      <c r="E820" s="122"/>
      <c r="F820" s="124"/>
      <c r="G820" s="119"/>
    </row>
    <row r="821" spans="1:7" ht="15" customHeight="1" x14ac:dyDescent="0.25">
      <c r="A821" s="158" t="s">
        <v>29</v>
      </c>
      <c r="B821" s="159"/>
      <c r="C821" s="160"/>
      <c r="D821" s="111">
        <f>SUM(D819,D817,D814,D812,D810,D808,D816,D815)</f>
        <v>7920</v>
      </c>
      <c r="E821" s="2" t="s">
        <v>7</v>
      </c>
      <c r="F821" s="182" t="s">
        <v>296</v>
      </c>
      <c r="G821" s="183"/>
    </row>
    <row r="822" spans="1:7" ht="15.75" x14ac:dyDescent="0.25">
      <c r="A822" s="173" t="s">
        <v>280</v>
      </c>
      <c r="B822" s="174"/>
      <c r="C822" s="175"/>
      <c r="D822" s="5">
        <v>0</v>
      </c>
      <c r="E822" s="58" t="s">
        <v>34</v>
      </c>
      <c r="F822" s="184">
        <f>SUM(D822,D823,D824)</f>
        <v>30961</v>
      </c>
      <c r="G822" s="185"/>
    </row>
    <row r="823" spans="1:7" ht="29.25" customHeight="1" x14ac:dyDescent="0.25">
      <c r="A823" s="176"/>
      <c r="B823" s="177"/>
      <c r="C823" s="178"/>
      <c r="D823" s="5">
        <f>SUM(D821,D806)</f>
        <v>30961</v>
      </c>
      <c r="E823" s="58" t="s">
        <v>7</v>
      </c>
      <c r="F823" s="186"/>
      <c r="G823" s="187"/>
    </row>
    <row r="824" spans="1:7" ht="36" customHeight="1" x14ac:dyDescent="0.25">
      <c r="A824" s="179"/>
      <c r="B824" s="180"/>
      <c r="C824" s="181"/>
      <c r="D824" s="5">
        <v>0</v>
      </c>
      <c r="E824" s="58" t="s">
        <v>1</v>
      </c>
      <c r="F824" s="188"/>
      <c r="G824" s="189"/>
    </row>
    <row r="825" spans="1:7" ht="22.5" customHeight="1" x14ac:dyDescent="0.25">
      <c r="A825" s="246" t="s">
        <v>284</v>
      </c>
      <c r="B825" s="247"/>
      <c r="C825" s="247"/>
      <c r="D825" s="247"/>
      <c r="E825" s="247"/>
      <c r="F825" s="247"/>
      <c r="G825" s="248"/>
    </row>
    <row r="826" spans="1:7" ht="13.5" customHeight="1" x14ac:dyDescent="0.25">
      <c r="A826" s="154" t="s">
        <v>200</v>
      </c>
      <c r="B826" s="155"/>
      <c r="C826" s="155"/>
      <c r="D826" s="155"/>
      <c r="E826" s="155"/>
      <c r="F826" s="155"/>
      <c r="G826" s="156"/>
    </row>
    <row r="827" spans="1:7" x14ac:dyDescent="0.25">
      <c r="A827" s="127" t="s">
        <v>18</v>
      </c>
      <c r="B827" s="142" t="s">
        <v>616</v>
      </c>
      <c r="C827" s="145" t="s">
        <v>617</v>
      </c>
      <c r="D827" s="126">
        <v>3000</v>
      </c>
      <c r="E827" s="122" t="s">
        <v>7</v>
      </c>
      <c r="F827" s="123" t="s">
        <v>501</v>
      </c>
      <c r="G827" s="161" t="s">
        <v>849</v>
      </c>
    </row>
    <row r="828" spans="1:7" ht="34.5" customHeight="1" x14ac:dyDescent="0.25">
      <c r="A828" s="127"/>
      <c r="B828" s="144"/>
      <c r="C828" s="147"/>
      <c r="D828" s="126"/>
      <c r="E828" s="122"/>
      <c r="F828" s="124"/>
      <c r="G828" s="162"/>
    </row>
    <row r="829" spans="1:7" x14ac:dyDescent="0.25">
      <c r="A829" s="127" t="s">
        <v>20</v>
      </c>
      <c r="B829" s="121" t="s">
        <v>52</v>
      </c>
      <c r="C829" s="145" t="s">
        <v>618</v>
      </c>
      <c r="D829" s="126">
        <v>1010</v>
      </c>
      <c r="E829" s="122" t="s">
        <v>1</v>
      </c>
      <c r="F829" s="123" t="s">
        <v>316</v>
      </c>
      <c r="G829" s="118" t="s">
        <v>296</v>
      </c>
    </row>
    <row r="830" spans="1:7" x14ac:dyDescent="0.25">
      <c r="A830" s="127"/>
      <c r="B830" s="121"/>
      <c r="C830" s="147"/>
      <c r="D830" s="126"/>
      <c r="E830" s="122"/>
      <c r="F830" s="124"/>
      <c r="G830" s="119"/>
    </row>
    <row r="831" spans="1:7" ht="18" customHeight="1" x14ac:dyDescent="0.25">
      <c r="A831" s="127" t="s">
        <v>21</v>
      </c>
      <c r="B831" s="121" t="s">
        <v>9</v>
      </c>
      <c r="C831" s="145" t="s">
        <v>619</v>
      </c>
      <c r="D831" s="126">
        <v>600</v>
      </c>
      <c r="E831" s="122" t="s">
        <v>34</v>
      </c>
      <c r="F831" s="123" t="s">
        <v>316</v>
      </c>
      <c r="G831" s="118" t="s">
        <v>296</v>
      </c>
    </row>
    <row r="832" spans="1:7" x14ac:dyDescent="0.25">
      <c r="A832" s="127"/>
      <c r="B832" s="121"/>
      <c r="C832" s="147"/>
      <c r="D832" s="126"/>
      <c r="E832" s="122"/>
      <c r="F832" s="124"/>
      <c r="G832" s="119"/>
    </row>
    <row r="833" spans="1:7" ht="33.75" customHeight="1" x14ac:dyDescent="0.25">
      <c r="A833" s="127" t="s">
        <v>22</v>
      </c>
      <c r="B833" s="121" t="s">
        <v>96</v>
      </c>
      <c r="C833" s="145" t="s">
        <v>621</v>
      </c>
      <c r="D833" s="126">
        <v>300</v>
      </c>
      <c r="E833" s="122" t="s">
        <v>1</v>
      </c>
      <c r="F833" s="123" t="s">
        <v>316</v>
      </c>
      <c r="G833" s="118" t="s">
        <v>296</v>
      </c>
    </row>
    <row r="834" spans="1:7" ht="27" customHeight="1" x14ac:dyDescent="0.25">
      <c r="A834" s="127"/>
      <c r="B834" s="121"/>
      <c r="C834" s="147"/>
      <c r="D834" s="126"/>
      <c r="E834" s="122"/>
      <c r="F834" s="124"/>
      <c r="G834" s="119"/>
    </row>
    <row r="835" spans="1:7" x14ac:dyDescent="0.25">
      <c r="A835" s="127" t="s">
        <v>23</v>
      </c>
      <c r="B835" s="121" t="s">
        <v>6</v>
      </c>
      <c r="C835" s="145" t="s">
        <v>620</v>
      </c>
      <c r="D835" s="126">
        <v>2000</v>
      </c>
      <c r="E835" s="122" t="s">
        <v>34</v>
      </c>
      <c r="F835" s="123" t="s">
        <v>316</v>
      </c>
      <c r="G835" s="118" t="s">
        <v>296</v>
      </c>
    </row>
    <row r="836" spans="1:7" x14ac:dyDescent="0.25">
      <c r="A836" s="127"/>
      <c r="B836" s="121"/>
      <c r="C836" s="147"/>
      <c r="D836" s="126"/>
      <c r="E836" s="122"/>
      <c r="F836" s="124"/>
      <c r="G836" s="119"/>
    </row>
    <row r="837" spans="1:7" x14ac:dyDescent="0.25">
      <c r="A837" s="90"/>
      <c r="B837" s="92"/>
      <c r="C837" s="103"/>
      <c r="D837" s="106"/>
      <c r="E837" s="89"/>
      <c r="F837" s="96"/>
      <c r="G837" s="95"/>
    </row>
    <row r="838" spans="1:7" x14ac:dyDescent="0.25">
      <c r="A838" s="127" t="s">
        <v>24</v>
      </c>
      <c r="B838" s="121" t="s">
        <v>59</v>
      </c>
      <c r="C838" s="19" t="s">
        <v>623</v>
      </c>
      <c r="D838" s="106">
        <v>1000</v>
      </c>
      <c r="E838" s="37" t="s">
        <v>7</v>
      </c>
      <c r="F838" s="123" t="s">
        <v>316</v>
      </c>
      <c r="G838" s="118" t="s">
        <v>296</v>
      </c>
    </row>
    <row r="839" spans="1:7" x14ac:dyDescent="0.25">
      <c r="A839" s="127"/>
      <c r="B839" s="121"/>
      <c r="C839" s="19" t="s">
        <v>622</v>
      </c>
      <c r="D839" s="106">
        <v>500</v>
      </c>
      <c r="E839" s="37" t="s">
        <v>7</v>
      </c>
      <c r="F839" s="124"/>
      <c r="G839" s="119"/>
    </row>
    <row r="840" spans="1:7" x14ac:dyDescent="0.25">
      <c r="A840" s="127" t="s">
        <v>25</v>
      </c>
      <c r="B840" s="121" t="s">
        <v>201</v>
      </c>
      <c r="C840" s="145" t="s">
        <v>624</v>
      </c>
      <c r="D840" s="126">
        <v>300</v>
      </c>
      <c r="E840" s="122" t="s">
        <v>7</v>
      </c>
      <c r="F840" s="123" t="s">
        <v>316</v>
      </c>
      <c r="G840" s="118" t="s">
        <v>296</v>
      </c>
    </row>
    <row r="841" spans="1:7" x14ac:dyDescent="0.25">
      <c r="A841" s="127"/>
      <c r="B841" s="121"/>
      <c r="C841" s="147"/>
      <c r="D841" s="126"/>
      <c r="E841" s="122"/>
      <c r="F841" s="124"/>
      <c r="G841" s="119"/>
    </row>
    <row r="842" spans="1:7" x14ac:dyDescent="0.25">
      <c r="A842" s="201" t="s">
        <v>29</v>
      </c>
      <c r="B842" s="202"/>
      <c r="C842" s="203"/>
      <c r="D842" s="111">
        <f>SUM(D835,D831)</f>
        <v>2600</v>
      </c>
      <c r="E842" s="3" t="s">
        <v>34</v>
      </c>
      <c r="F842" s="123" t="s">
        <v>296</v>
      </c>
      <c r="G842" s="130"/>
    </row>
    <row r="843" spans="1:7" x14ac:dyDescent="0.25">
      <c r="A843" s="207"/>
      <c r="B843" s="208"/>
      <c r="C843" s="209"/>
      <c r="D843" s="111">
        <f>SUM(D840,D838,D827,D839)</f>
        <v>4800</v>
      </c>
      <c r="E843" s="3" t="s">
        <v>7</v>
      </c>
      <c r="F843" s="131"/>
      <c r="G843" s="132"/>
    </row>
    <row r="844" spans="1:7" x14ac:dyDescent="0.25">
      <c r="A844" s="204"/>
      <c r="B844" s="205"/>
      <c r="C844" s="206"/>
      <c r="D844" s="111">
        <f>SUM(D833,D829)</f>
        <v>1310</v>
      </c>
      <c r="E844" s="3" t="s">
        <v>1</v>
      </c>
      <c r="F844" s="124"/>
      <c r="G844" s="133"/>
    </row>
    <row r="845" spans="1:7" ht="26.25" customHeight="1" x14ac:dyDescent="0.25">
      <c r="A845" s="134" t="s">
        <v>202</v>
      </c>
      <c r="B845" s="135"/>
      <c r="C845" s="135"/>
      <c r="D845" s="135"/>
      <c r="E845" s="135"/>
      <c r="F845" s="135"/>
      <c r="G845" s="136"/>
    </row>
    <row r="846" spans="1:7" x14ac:dyDescent="0.25">
      <c r="A846" s="127">
        <v>1</v>
      </c>
      <c r="B846" s="121" t="s">
        <v>6</v>
      </c>
      <c r="C846" s="145" t="s">
        <v>626</v>
      </c>
      <c r="D846" s="244">
        <v>3200</v>
      </c>
      <c r="E846" s="122" t="s">
        <v>34</v>
      </c>
      <c r="F846" s="123" t="s">
        <v>316</v>
      </c>
      <c r="G846" s="118" t="s">
        <v>296</v>
      </c>
    </row>
    <row r="847" spans="1:7" x14ac:dyDescent="0.25">
      <c r="A847" s="127"/>
      <c r="B847" s="121"/>
      <c r="C847" s="147"/>
      <c r="D847" s="244"/>
      <c r="E847" s="122"/>
      <c r="F847" s="124"/>
      <c r="G847" s="119"/>
    </row>
    <row r="848" spans="1:7" x14ac:dyDescent="0.25">
      <c r="A848" s="127">
        <v>2</v>
      </c>
      <c r="B848" s="121" t="s">
        <v>105</v>
      </c>
      <c r="C848" s="145" t="s">
        <v>625</v>
      </c>
      <c r="D848" s="244">
        <v>1000</v>
      </c>
      <c r="E848" s="122" t="s">
        <v>1</v>
      </c>
      <c r="F848" s="123" t="s">
        <v>316</v>
      </c>
      <c r="G848" s="118" t="s">
        <v>296</v>
      </c>
    </row>
    <row r="849" spans="1:7" x14ac:dyDescent="0.25">
      <c r="A849" s="127"/>
      <c r="B849" s="121"/>
      <c r="C849" s="147"/>
      <c r="D849" s="244"/>
      <c r="E849" s="122"/>
      <c r="F849" s="124"/>
      <c r="G849" s="119"/>
    </row>
    <row r="850" spans="1:7" x14ac:dyDescent="0.25">
      <c r="A850" s="127">
        <v>3</v>
      </c>
      <c r="B850" s="121" t="s">
        <v>43</v>
      </c>
      <c r="C850" s="145" t="s">
        <v>629</v>
      </c>
      <c r="D850" s="244">
        <v>1300</v>
      </c>
      <c r="E850" s="122" t="s">
        <v>34</v>
      </c>
      <c r="F850" s="123" t="s">
        <v>316</v>
      </c>
      <c r="G850" s="118" t="s">
        <v>296</v>
      </c>
    </row>
    <row r="851" spans="1:7" x14ac:dyDescent="0.25">
      <c r="A851" s="127"/>
      <c r="B851" s="121"/>
      <c r="C851" s="147"/>
      <c r="D851" s="244"/>
      <c r="E851" s="122"/>
      <c r="F851" s="124"/>
      <c r="G851" s="119"/>
    </row>
    <row r="852" spans="1:7" x14ac:dyDescent="0.25">
      <c r="A852" s="127">
        <v>4</v>
      </c>
      <c r="B852" s="121" t="s">
        <v>203</v>
      </c>
      <c r="C852" s="145" t="s">
        <v>630</v>
      </c>
      <c r="D852" s="244">
        <v>1300</v>
      </c>
      <c r="E852" s="122" t="s">
        <v>34</v>
      </c>
      <c r="F852" s="123" t="s">
        <v>316</v>
      </c>
      <c r="G852" s="118" t="s">
        <v>296</v>
      </c>
    </row>
    <row r="853" spans="1:7" x14ac:dyDescent="0.25">
      <c r="A853" s="127"/>
      <c r="B853" s="121"/>
      <c r="C853" s="147"/>
      <c r="D853" s="244"/>
      <c r="E853" s="122"/>
      <c r="F853" s="124"/>
      <c r="G853" s="119"/>
    </row>
    <row r="854" spans="1:7" ht="15" customHeight="1" x14ac:dyDescent="0.25">
      <c r="A854" s="127">
        <v>5</v>
      </c>
      <c r="B854" s="121" t="s">
        <v>148</v>
      </c>
      <c r="C854" s="145" t="s">
        <v>631</v>
      </c>
      <c r="D854" s="244">
        <v>900</v>
      </c>
      <c r="E854" s="122" t="s">
        <v>1</v>
      </c>
      <c r="F854" s="123" t="s">
        <v>316</v>
      </c>
      <c r="G854" s="118" t="s">
        <v>296</v>
      </c>
    </row>
    <row r="855" spans="1:7" x14ac:dyDescent="0.25">
      <c r="A855" s="127"/>
      <c r="B855" s="121"/>
      <c r="C855" s="147"/>
      <c r="D855" s="244"/>
      <c r="E855" s="122"/>
      <c r="F855" s="124"/>
      <c r="G855" s="119"/>
    </row>
    <row r="856" spans="1:7" ht="15" customHeight="1" x14ac:dyDescent="0.25">
      <c r="A856" s="127">
        <v>6</v>
      </c>
      <c r="B856" s="121" t="s">
        <v>35</v>
      </c>
      <c r="C856" s="145" t="s">
        <v>628</v>
      </c>
      <c r="D856" s="244">
        <v>3100</v>
      </c>
      <c r="E856" s="122" t="s">
        <v>7</v>
      </c>
      <c r="F856" s="123" t="s">
        <v>316</v>
      </c>
      <c r="G856" s="118" t="s">
        <v>296</v>
      </c>
    </row>
    <row r="857" spans="1:7" x14ac:dyDescent="0.25">
      <c r="A857" s="127"/>
      <c r="B857" s="121"/>
      <c r="C857" s="147"/>
      <c r="D857" s="244"/>
      <c r="E857" s="122"/>
      <c r="F857" s="124"/>
      <c r="G857" s="119"/>
    </row>
    <row r="858" spans="1:7" ht="15" customHeight="1" x14ac:dyDescent="0.25">
      <c r="A858" s="127">
        <v>7</v>
      </c>
      <c r="B858" s="121" t="s">
        <v>31</v>
      </c>
      <c r="C858" s="145" t="s">
        <v>632</v>
      </c>
      <c r="D858" s="244">
        <v>800</v>
      </c>
      <c r="E858" s="122" t="s">
        <v>7</v>
      </c>
      <c r="F858" s="123" t="s">
        <v>316</v>
      </c>
      <c r="G858" s="118" t="s">
        <v>296</v>
      </c>
    </row>
    <row r="859" spans="1:7" x14ac:dyDescent="0.25">
      <c r="A859" s="127"/>
      <c r="B859" s="121"/>
      <c r="C859" s="147"/>
      <c r="D859" s="244"/>
      <c r="E859" s="122"/>
      <c r="F859" s="124"/>
      <c r="G859" s="119"/>
    </row>
    <row r="860" spans="1:7" ht="15" customHeight="1" x14ac:dyDescent="0.25">
      <c r="A860" s="127">
        <v>8</v>
      </c>
      <c r="B860" s="121" t="s">
        <v>41</v>
      </c>
      <c r="C860" s="145" t="s">
        <v>627</v>
      </c>
      <c r="D860" s="244">
        <v>1000</v>
      </c>
      <c r="E860" s="122" t="s">
        <v>7</v>
      </c>
      <c r="F860" s="123" t="s">
        <v>316</v>
      </c>
      <c r="G860" s="118" t="s">
        <v>296</v>
      </c>
    </row>
    <row r="861" spans="1:7" x14ac:dyDescent="0.25">
      <c r="A861" s="127"/>
      <c r="B861" s="121"/>
      <c r="C861" s="147"/>
      <c r="D861" s="244"/>
      <c r="E861" s="122"/>
      <c r="F861" s="124"/>
      <c r="G861" s="119"/>
    </row>
    <row r="862" spans="1:7" ht="15" customHeight="1" x14ac:dyDescent="0.25">
      <c r="A862" s="171">
        <v>9</v>
      </c>
      <c r="B862" s="172" t="s">
        <v>204</v>
      </c>
      <c r="C862" s="193" t="s">
        <v>718</v>
      </c>
      <c r="D862" s="245">
        <v>4980</v>
      </c>
      <c r="E862" s="129" t="s">
        <v>7</v>
      </c>
      <c r="F862" s="123" t="s">
        <v>501</v>
      </c>
      <c r="G862" s="118" t="s">
        <v>296</v>
      </c>
    </row>
    <row r="863" spans="1:7" ht="18.75" customHeight="1" x14ac:dyDescent="0.25">
      <c r="A863" s="171"/>
      <c r="B863" s="172"/>
      <c r="C863" s="194"/>
      <c r="D863" s="245"/>
      <c r="E863" s="129"/>
      <c r="F863" s="124"/>
      <c r="G863" s="119"/>
    </row>
    <row r="864" spans="1:7" ht="15" customHeight="1" x14ac:dyDescent="0.25">
      <c r="A864" s="201" t="s">
        <v>29</v>
      </c>
      <c r="B864" s="202"/>
      <c r="C864" s="203"/>
      <c r="D864" s="12">
        <f>SUM(D852,D850,D846)</f>
        <v>5800</v>
      </c>
      <c r="E864" s="3" t="s">
        <v>34</v>
      </c>
      <c r="F864" s="123" t="s">
        <v>296</v>
      </c>
      <c r="G864" s="130"/>
    </row>
    <row r="865" spans="1:7" x14ac:dyDescent="0.25">
      <c r="A865" s="207"/>
      <c r="B865" s="208"/>
      <c r="C865" s="209"/>
      <c r="D865" s="12">
        <f>SUM(D862,D860,D858,D856)</f>
        <v>9880</v>
      </c>
      <c r="E865" s="3" t="s">
        <v>7</v>
      </c>
      <c r="F865" s="131"/>
      <c r="G865" s="132"/>
    </row>
    <row r="866" spans="1:7" ht="15" customHeight="1" x14ac:dyDescent="0.25">
      <c r="A866" s="204"/>
      <c r="B866" s="205"/>
      <c r="C866" s="206"/>
      <c r="D866" s="12">
        <f>SUM(D854,D848)</f>
        <v>1900</v>
      </c>
      <c r="E866" s="3" t="s">
        <v>1</v>
      </c>
      <c r="F866" s="124"/>
      <c r="G866" s="133"/>
    </row>
    <row r="867" spans="1:7" ht="28.5" customHeight="1" x14ac:dyDescent="0.25">
      <c r="A867" s="134" t="s">
        <v>205</v>
      </c>
      <c r="B867" s="135"/>
      <c r="C867" s="135"/>
      <c r="D867" s="135"/>
      <c r="E867" s="135"/>
      <c r="F867" s="135"/>
      <c r="G867" s="136"/>
    </row>
    <row r="868" spans="1:7" ht="17.25" customHeight="1" x14ac:dyDescent="0.25">
      <c r="A868" s="127">
        <v>1</v>
      </c>
      <c r="B868" s="121" t="s">
        <v>59</v>
      </c>
      <c r="C868" s="19" t="s">
        <v>633</v>
      </c>
      <c r="D868" s="106">
        <v>400</v>
      </c>
      <c r="E868" s="37" t="s">
        <v>1</v>
      </c>
      <c r="F868" s="123" t="s">
        <v>316</v>
      </c>
      <c r="G868" s="118" t="s">
        <v>296</v>
      </c>
    </row>
    <row r="869" spans="1:7" x14ac:dyDescent="0.25">
      <c r="A869" s="127"/>
      <c r="B869" s="121"/>
      <c r="C869" s="19" t="s">
        <v>634</v>
      </c>
      <c r="D869" s="106">
        <v>1000</v>
      </c>
      <c r="E869" s="37" t="s">
        <v>1</v>
      </c>
      <c r="F869" s="124"/>
      <c r="G869" s="119"/>
    </row>
    <row r="870" spans="1:7" x14ac:dyDescent="0.25">
      <c r="A870" s="171">
        <v>2</v>
      </c>
      <c r="B870" s="172" t="s">
        <v>32</v>
      </c>
      <c r="C870" s="193" t="s">
        <v>635</v>
      </c>
      <c r="D870" s="170">
        <v>800</v>
      </c>
      <c r="E870" s="129" t="s">
        <v>1</v>
      </c>
      <c r="F870" s="123" t="s">
        <v>316</v>
      </c>
      <c r="G870" s="118" t="s">
        <v>296</v>
      </c>
    </row>
    <row r="871" spans="1:7" x14ac:dyDescent="0.25">
      <c r="A871" s="171"/>
      <c r="B871" s="172"/>
      <c r="C871" s="194"/>
      <c r="D871" s="170"/>
      <c r="E871" s="129"/>
      <c r="F871" s="124"/>
      <c r="G871" s="119"/>
    </row>
    <row r="872" spans="1:7" x14ac:dyDescent="0.25">
      <c r="A872" s="171">
        <v>3</v>
      </c>
      <c r="B872" s="121" t="s">
        <v>35</v>
      </c>
      <c r="C872" s="145" t="s">
        <v>636</v>
      </c>
      <c r="D872" s="126">
        <v>650</v>
      </c>
      <c r="E872" s="122" t="s">
        <v>7</v>
      </c>
      <c r="F872" s="123" t="s">
        <v>316</v>
      </c>
      <c r="G872" s="118" t="s">
        <v>296</v>
      </c>
    </row>
    <row r="873" spans="1:7" x14ac:dyDescent="0.25">
      <c r="A873" s="171"/>
      <c r="B873" s="121"/>
      <c r="C873" s="147"/>
      <c r="D873" s="126"/>
      <c r="E873" s="122"/>
      <c r="F873" s="124"/>
      <c r="G873" s="119"/>
    </row>
    <row r="874" spans="1:7" x14ac:dyDescent="0.25">
      <c r="A874" s="171">
        <v>4</v>
      </c>
      <c r="B874" s="121" t="s">
        <v>57</v>
      </c>
      <c r="C874" s="145" t="s">
        <v>637</v>
      </c>
      <c r="D874" s="126">
        <v>850</v>
      </c>
      <c r="E874" s="122" t="s">
        <v>1</v>
      </c>
      <c r="F874" s="123" t="s">
        <v>316</v>
      </c>
      <c r="G874" s="118" t="s">
        <v>296</v>
      </c>
    </row>
    <row r="875" spans="1:7" x14ac:dyDescent="0.25">
      <c r="A875" s="171"/>
      <c r="B875" s="121"/>
      <c r="C875" s="147"/>
      <c r="D875" s="126"/>
      <c r="E875" s="122"/>
      <c r="F875" s="124"/>
      <c r="G875" s="119"/>
    </row>
    <row r="876" spans="1:7" ht="15" customHeight="1" x14ac:dyDescent="0.25">
      <c r="A876" s="201" t="s">
        <v>29</v>
      </c>
      <c r="B876" s="202"/>
      <c r="C876" s="203"/>
      <c r="D876" s="111">
        <v>0</v>
      </c>
      <c r="E876" s="3" t="s">
        <v>34</v>
      </c>
      <c r="F876" s="123" t="s">
        <v>296</v>
      </c>
      <c r="G876" s="130"/>
    </row>
    <row r="877" spans="1:7" x14ac:dyDescent="0.25">
      <c r="A877" s="207"/>
      <c r="B877" s="208"/>
      <c r="C877" s="209"/>
      <c r="D877" s="111">
        <f>SUM(D872)</f>
        <v>650</v>
      </c>
      <c r="E877" s="3" t="s">
        <v>7</v>
      </c>
      <c r="F877" s="131"/>
      <c r="G877" s="132"/>
    </row>
    <row r="878" spans="1:7" ht="15" customHeight="1" x14ac:dyDescent="0.25">
      <c r="A878" s="204"/>
      <c r="B878" s="205"/>
      <c r="C878" s="206"/>
      <c r="D878" s="111">
        <f>SUM(D874,D870,D868,D869)</f>
        <v>3050</v>
      </c>
      <c r="E878" s="3" t="s">
        <v>1</v>
      </c>
      <c r="F878" s="124"/>
      <c r="G878" s="133"/>
    </row>
    <row r="879" spans="1:7" ht="15" customHeight="1" x14ac:dyDescent="0.25">
      <c r="A879" s="134" t="s">
        <v>206</v>
      </c>
      <c r="B879" s="135"/>
      <c r="C879" s="135"/>
      <c r="D879" s="135"/>
      <c r="E879" s="135"/>
      <c r="F879" s="135"/>
      <c r="G879" s="136"/>
    </row>
    <row r="880" spans="1:7" ht="15" customHeight="1" x14ac:dyDescent="0.25">
      <c r="A880" s="171">
        <v>1</v>
      </c>
      <c r="B880" s="172" t="s">
        <v>59</v>
      </c>
      <c r="C880" s="193" t="s">
        <v>798</v>
      </c>
      <c r="D880" s="140">
        <v>1000</v>
      </c>
      <c r="E880" s="138" t="s">
        <v>7</v>
      </c>
      <c r="F880" s="211" t="s">
        <v>316</v>
      </c>
      <c r="G880" s="118" t="s">
        <v>296</v>
      </c>
    </row>
    <row r="881" spans="1:7" x14ac:dyDescent="0.25">
      <c r="A881" s="171"/>
      <c r="B881" s="172"/>
      <c r="C881" s="194"/>
      <c r="D881" s="141"/>
      <c r="E881" s="139"/>
      <c r="F881" s="212"/>
      <c r="G881" s="119"/>
    </row>
    <row r="882" spans="1:7" ht="25.5" customHeight="1" x14ac:dyDescent="0.25">
      <c r="A882" s="80">
        <v>2</v>
      </c>
      <c r="B882" s="81" t="s">
        <v>6</v>
      </c>
      <c r="C882" s="27" t="s">
        <v>906</v>
      </c>
      <c r="D882" s="109">
        <v>2000</v>
      </c>
      <c r="E882" s="82" t="s">
        <v>34</v>
      </c>
      <c r="F882" s="82" t="s">
        <v>316</v>
      </c>
      <c r="G882" s="62" t="s">
        <v>296</v>
      </c>
    </row>
    <row r="883" spans="1:7" ht="22.5" x14ac:dyDescent="0.25">
      <c r="A883" s="80">
        <v>3</v>
      </c>
      <c r="B883" s="81" t="s">
        <v>58</v>
      </c>
      <c r="C883" s="27" t="s">
        <v>907</v>
      </c>
      <c r="D883" s="109">
        <v>300</v>
      </c>
      <c r="E883" s="82" t="s">
        <v>34</v>
      </c>
      <c r="F883" s="82" t="s">
        <v>316</v>
      </c>
      <c r="G883" s="62" t="s">
        <v>296</v>
      </c>
    </row>
    <row r="884" spans="1:7" ht="22.5" x14ac:dyDescent="0.25">
      <c r="A884" s="80">
        <v>4</v>
      </c>
      <c r="B884" s="83" t="s">
        <v>908</v>
      </c>
      <c r="C884" s="27" t="s">
        <v>909</v>
      </c>
      <c r="D884" s="109">
        <v>1200</v>
      </c>
      <c r="E884" s="82" t="s">
        <v>34</v>
      </c>
      <c r="F884" s="82" t="s">
        <v>316</v>
      </c>
      <c r="G884" s="62" t="s">
        <v>296</v>
      </c>
    </row>
    <row r="885" spans="1:7" x14ac:dyDescent="0.25">
      <c r="A885" s="201" t="s">
        <v>29</v>
      </c>
      <c r="B885" s="202"/>
      <c r="C885" s="203"/>
      <c r="D885" s="111">
        <f>SUM(D880,D882,D883,D884,D880)</f>
        <v>5500</v>
      </c>
      <c r="E885" s="3" t="s">
        <v>34</v>
      </c>
      <c r="F885" s="123" t="s">
        <v>296</v>
      </c>
      <c r="G885" s="130"/>
    </row>
    <row r="886" spans="1:7" x14ac:dyDescent="0.25">
      <c r="A886" s="204"/>
      <c r="B886" s="205"/>
      <c r="C886" s="206"/>
      <c r="D886" s="111">
        <f>SUM(D880)</f>
        <v>1000</v>
      </c>
      <c r="E886" s="3" t="s">
        <v>7</v>
      </c>
      <c r="F886" s="124"/>
      <c r="G886" s="133"/>
    </row>
    <row r="887" spans="1:7" ht="21" customHeight="1" x14ac:dyDescent="0.25">
      <c r="A887" s="134" t="s">
        <v>207</v>
      </c>
      <c r="B887" s="135"/>
      <c r="C887" s="135"/>
      <c r="D887" s="135"/>
      <c r="E887" s="135"/>
      <c r="F887" s="135"/>
      <c r="G887" s="136"/>
    </row>
    <row r="888" spans="1:7" x14ac:dyDescent="0.25">
      <c r="A888" s="127">
        <v>1</v>
      </c>
      <c r="B888" s="121" t="s">
        <v>208</v>
      </c>
      <c r="C888" s="145" t="s">
        <v>638</v>
      </c>
      <c r="D888" s="126">
        <v>1300</v>
      </c>
      <c r="E888" s="122" t="s">
        <v>1</v>
      </c>
      <c r="F888" s="211" t="s">
        <v>316</v>
      </c>
      <c r="G888" s="118" t="s">
        <v>296</v>
      </c>
    </row>
    <row r="889" spans="1:7" ht="15" customHeight="1" x14ac:dyDescent="0.25">
      <c r="A889" s="127"/>
      <c r="B889" s="121"/>
      <c r="C889" s="147"/>
      <c r="D889" s="126"/>
      <c r="E889" s="122"/>
      <c r="F889" s="212"/>
      <c r="G889" s="119"/>
    </row>
    <row r="890" spans="1:7" ht="15" customHeight="1" x14ac:dyDescent="0.25">
      <c r="A890" s="127">
        <v>2</v>
      </c>
      <c r="B890" s="142" t="s">
        <v>6</v>
      </c>
      <c r="C890" s="145" t="s">
        <v>910</v>
      </c>
      <c r="D890" s="126">
        <v>1800</v>
      </c>
      <c r="E890" s="151" t="s">
        <v>34</v>
      </c>
      <c r="F890" s="211" t="s">
        <v>316</v>
      </c>
      <c r="G890" s="118" t="s">
        <v>296</v>
      </c>
    </row>
    <row r="891" spans="1:7" ht="15" customHeight="1" x14ac:dyDescent="0.25">
      <c r="A891" s="127"/>
      <c r="B891" s="144"/>
      <c r="C891" s="147"/>
      <c r="D891" s="126"/>
      <c r="E891" s="153"/>
      <c r="F891" s="212"/>
      <c r="G891" s="119"/>
    </row>
    <row r="892" spans="1:7" x14ac:dyDescent="0.25">
      <c r="A892" s="201" t="s">
        <v>29</v>
      </c>
      <c r="B892" s="202"/>
      <c r="C892" s="203"/>
      <c r="D892" s="111">
        <f>SUM(D890)</f>
        <v>1800</v>
      </c>
      <c r="E892" s="3" t="s">
        <v>34</v>
      </c>
      <c r="F892" s="123" t="s">
        <v>296</v>
      </c>
      <c r="G892" s="130"/>
    </row>
    <row r="893" spans="1:7" ht="20.25" customHeight="1" x14ac:dyDescent="0.25">
      <c r="A893" s="204"/>
      <c r="B893" s="205"/>
      <c r="C893" s="206"/>
      <c r="D893" s="111">
        <f>SUM(D888)</f>
        <v>1300</v>
      </c>
      <c r="E893" s="3" t="s">
        <v>1</v>
      </c>
      <c r="F893" s="124"/>
      <c r="G893" s="133"/>
    </row>
    <row r="894" spans="1:7" ht="31.5" customHeight="1" x14ac:dyDescent="0.25">
      <c r="A894" s="134" t="s">
        <v>209</v>
      </c>
      <c r="B894" s="135"/>
      <c r="C894" s="135"/>
      <c r="D894" s="135"/>
      <c r="E894" s="135"/>
      <c r="F894" s="135"/>
      <c r="G894" s="136"/>
    </row>
    <row r="895" spans="1:7" x14ac:dyDescent="0.25">
      <c r="A895" s="127">
        <v>1</v>
      </c>
      <c r="B895" s="121" t="s">
        <v>11</v>
      </c>
      <c r="C895" s="145" t="s">
        <v>639</v>
      </c>
      <c r="D895" s="126">
        <v>1100</v>
      </c>
      <c r="E895" s="122" t="s">
        <v>7</v>
      </c>
      <c r="F895" s="211" t="s">
        <v>316</v>
      </c>
      <c r="G895" s="118" t="s">
        <v>296</v>
      </c>
    </row>
    <row r="896" spans="1:7" ht="15" customHeight="1" x14ac:dyDescent="0.25">
      <c r="A896" s="127"/>
      <c r="B896" s="121"/>
      <c r="C896" s="147"/>
      <c r="D896" s="126"/>
      <c r="E896" s="122"/>
      <c r="F896" s="212"/>
      <c r="G896" s="119"/>
    </row>
    <row r="897" spans="1:7" x14ac:dyDescent="0.25">
      <c r="A897" s="127">
        <v>2</v>
      </c>
      <c r="B897" s="121" t="s">
        <v>6</v>
      </c>
      <c r="C897" s="145" t="s">
        <v>640</v>
      </c>
      <c r="D897" s="126">
        <v>800</v>
      </c>
      <c r="E897" s="122" t="s">
        <v>7</v>
      </c>
      <c r="F897" s="211" t="s">
        <v>316</v>
      </c>
      <c r="G897" s="118" t="s">
        <v>296</v>
      </c>
    </row>
    <row r="898" spans="1:7" x14ac:dyDescent="0.25">
      <c r="A898" s="127"/>
      <c r="B898" s="121"/>
      <c r="C898" s="147"/>
      <c r="D898" s="126"/>
      <c r="E898" s="122"/>
      <c r="F898" s="212"/>
      <c r="G898" s="119"/>
    </row>
    <row r="899" spans="1:7" ht="33" customHeight="1" x14ac:dyDescent="0.25">
      <c r="A899" s="127">
        <v>3</v>
      </c>
      <c r="B899" s="121" t="s">
        <v>59</v>
      </c>
      <c r="C899" s="145" t="s">
        <v>641</v>
      </c>
      <c r="D899" s="126">
        <v>600</v>
      </c>
      <c r="E899" s="122" t="s">
        <v>7</v>
      </c>
      <c r="F899" s="211" t="s">
        <v>316</v>
      </c>
      <c r="G899" s="118" t="s">
        <v>296</v>
      </c>
    </row>
    <row r="900" spans="1:7" x14ac:dyDescent="0.25">
      <c r="A900" s="127"/>
      <c r="B900" s="121"/>
      <c r="C900" s="147"/>
      <c r="D900" s="126"/>
      <c r="E900" s="122"/>
      <c r="F900" s="212"/>
      <c r="G900" s="119"/>
    </row>
    <row r="901" spans="1:7" x14ac:dyDescent="0.25">
      <c r="A901" s="158" t="s">
        <v>29</v>
      </c>
      <c r="B901" s="159"/>
      <c r="C901" s="160"/>
      <c r="D901" s="111">
        <f>SUM(D899,D897,D895)</f>
        <v>2500</v>
      </c>
      <c r="E901" s="3" t="s">
        <v>7</v>
      </c>
      <c r="F901" s="182" t="s">
        <v>296</v>
      </c>
      <c r="G901" s="195"/>
    </row>
    <row r="902" spans="1:7" ht="15.75" x14ac:dyDescent="0.25">
      <c r="A902" s="173" t="s">
        <v>283</v>
      </c>
      <c r="B902" s="174"/>
      <c r="C902" s="175"/>
      <c r="D902" s="5">
        <f>SUM(D892,D885,D876,D864,D842)</f>
        <v>15700</v>
      </c>
      <c r="E902" s="58" t="s">
        <v>34</v>
      </c>
      <c r="F902" s="184">
        <f>SUM(D904,D903,D902)</f>
        <v>42090</v>
      </c>
      <c r="G902" s="185"/>
    </row>
    <row r="903" spans="1:7" ht="32.25" customHeight="1" x14ac:dyDescent="0.25">
      <c r="A903" s="176"/>
      <c r="B903" s="177"/>
      <c r="C903" s="178"/>
      <c r="D903" s="5">
        <f>SUM(D901,D886,D877,D865,D843)</f>
        <v>18830</v>
      </c>
      <c r="E903" s="58" t="s">
        <v>7</v>
      </c>
      <c r="F903" s="186"/>
      <c r="G903" s="187"/>
    </row>
    <row r="904" spans="1:7" ht="15.75" x14ac:dyDescent="0.25">
      <c r="A904" s="179"/>
      <c r="B904" s="180"/>
      <c r="C904" s="181"/>
      <c r="D904" s="5">
        <f>SUM(D893,D878,D866,D844)</f>
        <v>7560</v>
      </c>
      <c r="E904" s="58" t="s">
        <v>1</v>
      </c>
      <c r="F904" s="188"/>
      <c r="G904" s="189"/>
    </row>
    <row r="905" spans="1:7" ht="30" customHeight="1" x14ac:dyDescent="0.25">
      <c r="A905" s="246" t="s">
        <v>285</v>
      </c>
      <c r="B905" s="247"/>
      <c r="C905" s="247"/>
      <c r="D905" s="247"/>
      <c r="E905" s="247"/>
      <c r="F905" s="247"/>
      <c r="G905" s="248"/>
    </row>
    <row r="906" spans="1:7" ht="16.5" customHeight="1" x14ac:dyDescent="0.25">
      <c r="A906" s="134" t="s">
        <v>210</v>
      </c>
      <c r="B906" s="135"/>
      <c r="C906" s="135"/>
      <c r="D906" s="135"/>
      <c r="E906" s="135"/>
      <c r="F906" s="135"/>
      <c r="G906" s="136"/>
    </row>
    <row r="907" spans="1:7" ht="24.75" customHeight="1" x14ac:dyDescent="0.25">
      <c r="A907" s="163" t="s">
        <v>18</v>
      </c>
      <c r="B907" s="142" t="s">
        <v>642</v>
      </c>
      <c r="C907" s="145" t="s">
        <v>643</v>
      </c>
      <c r="D907" s="148">
        <v>8000</v>
      </c>
      <c r="E907" s="151" t="s">
        <v>7</v>
      </c>
      <c r="F907" s="138" t="s">
        <v>316</v>
      </c>
      <c r="G907" s="85" t="s">
        <v>850</v>
      </c>
    </row>
    <row r="908" spans="1:7" ht="22.5" customHeight="1" x14ac:dyDescent="0.25">
      <c r="A908" s="200"/>
      <c r="B908" s="143"/>
      <c r="C908" s="146"/>
      <c r="D908" s="149"/>
      <c r="E908" s="152"/>
      <c r="F908" s="273"/>
      <c r="G908" s="85" t="s">
        <v>851</v>
      </c>
    </row>
    <row r="909" spans="1:7" ht="22.5" customHeight="1" x14ac:dyDescent="0.25">
      <c r="A909" s="200"/>
      <c r="B909" s="143"/>
      <c r="C909" s="146"/>
      <c r="D909" s="149"/>
      <c r="E909" s="152"/>
      <c r="F909" s="273"/>
      <c r="G909" s="85" t="s">
        <v>852</v>
      </c>
    </row>
    <row r="910" spans="1:7" ht="21" customHeight="1" x14ac:dyDescent="0.25">
      <c r="A910" s="164"/>
      <c r="B910" s="144"/>
      <c r="C910" s="147"/>
      <c r="D910" s="150"/>
      <c r="E910" s="153"/>
      <c r="F910" s="139"/>
      <c r="G910" s="85" t="s">
        <v>853</v>
      </c>
    </row>
    <row r="911" spans="1:7" x14ac:dyDescent="0.25">
      <c r="A911" s="127" t="s">
        <v>20</v>
      </c>
      <c r="B911" s="121" t="s">
        <v>211</v>
      </c>
      <c r="C911" s="145" t="s">
        <v>644</v>
      </c>
      <c r="D911" s="126">
        <v>700</v>
      </c>
      <c r="E911" s="122" t="s">
        <v>1</v>
      </c>
      <c r="F911" s="211" t="s">
        <v>316</v>
      </c>
      <c r="G911" s="118" t="s">
        <v>296</v>
      </c>
    </row>
    <row r="912" spans="1:7" x14ac:dyDescent="0.25">
      <c r="A912" s="127"/>
      <c r="B912" s="121"/>
      <c r="C912" s="147"/>
      <c r="D912" s="126"/>
      <c r="E912" s="122"/>
      <c r="F912" s="212"/>
      <c r="G912" s="119"/>
    </row>
    <row r="913" spans="1:7" ht="20.25" customHeight="1" x14ac:dyDescent="0.25">
      <c r="A913" s="127" t="s">
        <v>21</v>
      </c>
      <c r="B913" s="121" t="s">
        <v>2</v>
      </c>
      <c r="C913" s="145" t="s">
        <v>646</v>
      </c>
      <c r="D913" s="126">
        <v>600</v>
      </c>
      <c r="E913" s="122" t="s">
        <v>1</v>
      </c>
      <c r="F913" s="211" t="s">
        <v>316</v>
      </c>
      <c r="G913" s="118" t="s">
        <v>296</v>
      </c>
    </row>
    <row r="914" spans="1:7" x14ac:dyDescent="0.25">
      <c r="A914" s="127"/>
      <c r="B914" s="121"/>
      <c r="C914" s="147"/>
      <c r="D914" s="126"/>
      <c r="E914" s="122"/>
      <c r="F914" s="212"/>
      <c r="G914" s="119"/>
    </row>
    <row r="915" spans="1:7" ht="14.25" customHeight="1" x14ac:dyDescent="0.25">
      <c r="A915" s="163" t="s">
        <v>22</v>
      </c>
      <c r="B915" s="142" t="s">
        <v>131</v>
      </c>
      <c r="C915" s="19" t="s">
        <v>647</v>
      </c>
      <c r="D915" s="106">
        <v>950</v>
      </c>
      <c r="E915" s="37" t="s">
        <v>1</v>
      </c>
      <c r="F915" s="211" t="s">
        <v>316</v>
      </c>
      <c r="G915" s="118" t="s">
        <v>296</v>
      </c>
    </row>
    <row r="916" spans="1:7" x14ac:dyDescent="0.25">
      <c r="A916" s="200"/>
      <c r="B916" s="143"/>
      <c r="C916" s="19" t="s">
        <v>648</v>
      </c>
      <c r="D916" s="106">
        <v>260</v>
      </c>
      <c r="E916" s="37" t="s">
        <v>1</v>
      </c>
      <c r="F916" s="272"/>
      <c r="G916" s="157"/>
    </row>
    <row r="917" spans="1:7" x14ac:dyDescent="0.25">
      <c r="A917" s="200"/>
      <c r="B917" s="143"/>
      <c r="C917" s="19" t="s">
        <v>649</v>
      </c>
      <c r="D917" s="106">
        <v>150</v>
      </c>
      <c r="E917" s="37" t="s">
        <v>1</v>
      </c>
      <c r="F917" s="272"/>
      <c r="G917" s="157"/>
    </row>
    <row r="918" spans="1:7" x14ac:dyDescent="0.25">
      <c r="A918" s="164"/>
      <c r="B918" s="144"/>
      <c r="C918" s="19" t="s">
        <v>650</v>
      </c>
      <c r="D918" s="106">
        <v>425</v>
      </c>
      <c r="E918" s="37" t="s">
        <v>1</v>
      </c>
      <c r="F918" s="212"/>
      <c r="G918" s="119"/>
    </row>
    <row r="919" spans="1:7" x14ac:dyDescent="0.25">
      <c r="A919" s="127" t="s">
        <v>23</v>
      </c>
      <c r="B919" s="121" t="s">
        <v>59</v>
      </c>
      <c r="C919" s="145" t="s">
        <v>645</v>
      </c>
      <c r="D919" s="126">
        <v>400</v>
      </c>
      <c r="E919" s="122" t="s">
        <v>1</v>
      </c>
      <c r="F919" s="211" t="s">
        <v>316</v>
      </c>
      <c r="G919" s="118" t="s">
        <v>296</v>
      </c>
    </row>
    <row r="920" spans="1:7" x14ac:dyDescent="0.25">
      <c r="A920" s="127"/>
      <c r="B920" s="121"/>
      <c r="C920" s="147"/>
      <c r="D920" s="126"/>
      <c r="E920" s="122"/>
      <c r="F920" s="212"/>
      <c r="G920" s="119"/>
    </row>
    <row r="921" spans="1:7" x14ac:dyDescent="0.25">
      <c r="A921" s="127" t="s">
        <v>24</v>
      </c>
      <c r="B921" s="121" t="s">
        <v>62</v>
      </c>
      <c r="C921" s="145" t="s">
        <v>651</v>
      </c>
      <c r="D921" s="126">
        <v>1900</v>
      </c>
      <c r="E921" s="122" t="s">
        <v>1</v>
      </c>
      <c r="F921" s="211" t="s">
        <v>316</v>
      </c>
      <c r="G921" s="118" t="s">
        <v>296</v>
      </c>
    </row>
    <row r="922" spans="1:7" x14ac:dyDescent="0.25">
      <c r="A922" s="127"/>
      <c r="B922" s="121"/>
      <c r="C922" s="147"/>
      <c r="D922" s="126"/>
      <c r="E922" s="122"/>
      <c r="F922" s="212"/>
      <c r="G922" s="119"/>
    </row>
    <row r="923" spans="1:7" x14ac:dyDescent="0.25">
      <c r="A923" s="201" t="s">
        <v>29</v>
      </c>
      <c r="B923" s="202"/>
      <c r="C923" s="203"/>
      <c r="D923" s="111">
        <f>SUM(D907)</f>
        <v>8000</v>
      </c>
      <c r="E923" s="11" t="s">
        <v>7</v>
      </c>
      <c r="F923" s="123" t="s">
        <v>296</v>
      </c>
      <c r="G923" s="130"/>
    </row>
    <row r="924" spans="1:7" x14ac:dyDescent="0.25">
      <c r="A924" s="204"/>
      <c r="B924" s="205"/>
      <c r="C924" s="206"/>
      <c r="D924" s="111">
        <f>SUM(D921,D919,D915,D913,D911,D916,D917,D918)</f>
        <v>5385</v>
      </c>
      <c r="E924" s="11" t="s">
        <v>1</v>
      </c>
      <c r="F924" s="124"/>
      <c r="G924" s="133"/>
    </row>
    <row r="925" spans="1:7" ht="24" customHeight="1" x14ac:dyDescent="0.25">
      <c r="A925" s="134" t="s">
        <v>212</v>
      </c>
      <c r="B925" s="135"/>
      <c r="C925" s="135"/>
      <c r="D925" s="135"/>
      <c r="E925" s="135"/>
      <c r="F925" s="135"/>
      <c r="G925" s="136"/>
    </row>
    <row r="926" spans="1:7" x14ac:dyDescent="0.25">
      <c r="A926" s="127">
        <v>1</v>
      </c>
      <c r="B926" s="121" t="s">
        <v>6</v>
      </c>
      <c r="C926" s="145" t="s">
        <v>652</v>
      </c>
      <c r="D926" s="126">
        <v>4800</v>
      </c>
      <c r="E926" s="122" t="s">
        <v>1</v>
      </c>
      <c r="F926" s="211" t="s">
        <v>316</v>
      </c>
      <c r="G926" s="118" t="s">
        <v>296</v>
      </c>
    </row>
    <row r="927" spans="1:7" x14ac:dyDescent="0.25">
      <c r="A927" s="127"/>
      <c r="B927" s="121"/>
      <c r="C927" s="147"/>
      <c r="D927" s="126"/>
      <c r="E927" s="122"/>
      <c r="F927" s="212"/>
      <c r="G927" s="119"/>
    </row>
    <row r="928" spans="1:7" x14ac:dyDescent="0.25">
      <c r="A928" s="127">
        <v>2</v>
      </c>
      <c r="B928" s="121" t="s">
        <v>8</v>
      </c>
      <c r="C928" s="145" t="s">
        <v>653</v>
      </c>
      <c r="D928" s="126">
        <v>680</v>
      </c>
      <c r="E928" s="122" t="s">
        <v>1</v>
      </c>
      <c r="F928" s="211" t="s">
        <v>316</v>
      </c>
      <c r="G928" s="118" t="s">
        <v>296</v>
      </c>
    </row>
    <row r="929" spans="1:7" x14ac:dyDescent="0.25">
      <c r="A929" s="127"/>
      <c r="B929" s="121"/>
      <c r="C929" s="147"/>
      <c r="D929" s="126"/>
      <c r="E929" s="122"/>
      <c r="F929" s="212"/>
      <c r="G929" s="119"/>
    </row>
    <row r="930" spans="1:7" x14ac:dyDescent="0.25">
      <c r="A930" s="127">
        <v>3</v>
      </c>
      <c r="B930" s="121" t="s">
        <v>132</v>
      </c>
      <c r="C930" s="145" t="s">
        <v>654</v>
      </c>
      <c r="D930" s="126">
        <v>300</v>
      </c>
      <c r="E930" s="122" t="s">
        <v>1</v>
      </c>
      <c r="F930" s="211" t="s">
        <v>316</v>
      </c>
      <c r="G930" s="118" t="s">
        <v>296</v>
      </c>
    </row>
    <row r="931" spans="1:7" x14ac:dyDescent="0.25">
      <c r="A931" s="127"/>
      <c r="B931" s="121"/>
      <c r="C931" s="147"/>
      <c r="D931" s="126"/>
      <c r="E931" s="122"/>
      <c r="F931" s="212"/>
      <c r="G931" s="119"/>
    </row>
    <row r="932" spans="1:7" x14ac:dyDescent="0.25">
      <c r="A932" s="127">
        <v>4</v>
      </c>
      <c r="B932" s="121" t="s">
        <v>58</v>
      </c>
      <c r="C932" s="19" t="s">
        <v>661</v>
      </c>
      <c r="D932" s="106">
        <v>210</v>
      </c>
      <c r="E932" s="37" t="s">
        <v>1</v>
      </c>
      <c r="F932" s="211" t="s">
        <v>316</v>
      </c>
      <c r="G932" s="118" t="s">
        <v>296</v>
      </c>
    </row>
    <row r="933" spans="1:7" x14ac:dyDescent="0.25">
      <c r="A933" s="127"/>
      <c r="B933" s="121"/>
      <c r="C933" s="19" t="s">
        <v>662</v>
      </c>
      <c r="D933" s="106">
        <v>490</v>
      </c>
      <c r="E933" s="37" t="s">
        <v>1</v>
      </c>
      <c r="F933" s="212"/>
      <c r="G933" s="119"/>
    </row>
    <row r="934" spans="1:7" ht="15" customHeight="1" x14ac:dyDescent="0.25">
      <c r="A934" s="127">
        <v>5</v>
      </c>
      <c r="B934" s="121" t="s">
        <v>151</v>
      </c>
      <c r="C934" s="19" t="s">
        <v>655</v>
      </c>
      <c r="D934" s="106">
        <v>160</v>
      </c>
      <c r="E934" s="37" t="s">
        <v>1</v>
      </c>
      <c r="F934" s="211" t="s">
        <v>316</v>
      </c>
      <c r="G934" s="118" t="s">
        <v>296</v>
      </c>
    </row>
    <row r="935" spans="1:7" x14ac:dyDescent="0.25">
      <c r="A935" s="127"/>
      <c r="B935" s="121"/>
      <c r="C935" s="19" t="s">
        <v>656</v>
      </c>
      <c r="D935" s="106">
        <v>820</v>
      </c>
      <c r="E935" s="37" t="s">
        <v>1</v>
      </c>
      <c r="F935" s="212"/>
      <c r="G935" s="119"/>
    </row>
    <row r="936" spans="1:7" ht="15" customHeight="1" x14ac:dyDescent="0.25">
      <c r="A936" s="127">
        <v>6</v>
      </c>
      <c r="B936" s="121" t="s">
        <v>2</v>
      </c>
      <c r="C936" s="19" t="s">
        <v>657</v>
      </c>
      <c r="D936" s="106">
        <v>220</v>
      </c>
      <c r="E936" s="37" t="s">
        <v>1</v>
      </c>
      <c r="F936" s="211" t="s">
        <v>316</v>
      </c>
      <c r="G936" s="118" t="s">
        <v>296</v>
      </c>
    </row>
    <row r="937" spans="1:7" x14ac:dyDescent="0.25">
      <c r="A937" s="127"/>
      <c r="B937" s="121"/>
      <c r="C937" s="19" t="s">
        <v>658</v>
      </c>
      <c r="D937" s="106">
        <v>360</v>
      </c>
      <c r="E937" s="37" t="s">
        <v>1</v>
      </c>
      <c r="F937" s="212"/>
      <c r="G937" s="119"/>
    </row>
    <row r="938" spans="1:7" ht="15" customHeight="1" x14ac:dyDescent="0.25">
      <c r="A938" s="171">
        <v>7</v>
      </c>
      <c r="B938" s="172" t="s">
        <v>59</v>
      </c>
      <c r="C938" s="193" t="s">
        <v>660</v>
      </c>
      <c r="D938" s="170">
        <v>590</v>
      </c>
      <c r="E938" s="129" t="s">
        <v>1</v>
      </c>
      <c r="F938" s="211" t="s">
        <v>316</v>
      </c>
      <c r="G938" s="118" t="s">
        <v>296</v>
      </c>
    </row>
    <row r="939" spans="1:7" x14ac:dyDescent="0.25">
      <c r="A939" s="171"/>
      <c r="B939" s="172"/>
      <c r="C939" s="194"/>
      <c r="D939" s="170"/>
      <c r="E939" s="129"/>
      <c r="F939" s="212"/>
      <c r="G939" s="119"/>
    </row>
    <row r="940" spans="1:7" ht="15" customHeight="1" x14ac:dyDescent="0.25">
      <c r="A940" s="127">
        <v>8</v>
      </c>
      <c r="B940" s="121" t="s">
        <v>11</v>
      </c>
      <c r="C940" s="145" t="s">
        <v>659</v>
      </c>
      <c r="D940" s="126">
        <v>800</v>
      </c>
      <c r="E940" s="122" t="s">
        <v>1</v>
      </c>
      <c r="F940" s="211" t="s">
        <v>316</v>
      </c>
      <c r="G940" s="118" t="s">
        <v>296</v>
      </c>
    </row>
    <row r="941" spans="1:7" ht="23.25" customHeight="1" x14ac:dyDescent="0.25">
      <c r="A941" s="127"/>
      <c r="B941" s="121"/>
      <c r="C941" s="147"/>
      <c r="D941" s="126"/>
      <c r="E941" s="122"/>
      <c r="F941" s="212"/>
      <c r="G941" s="119"/>
    </row>
    <row r="942" spans="1:7" ht="21.75" customHeight="1" x14ac:dyDescent="0.25">
      <c r="A942" s="171">
        <v>9</v>
      </c>
      <c r="B942" s="172" t="s">
        <v>213</v>
      </c>
      <c r="C942" s="193" t="s">
        <v>786</v>
      </c>
      <c r="D942" s="170">
        <v>700</v>
      </c>
      <c r="E942" s="129" t="s">
        <v>1</v>
      </c>
      <c r="F942" s="211" t="s">
        <v>316</v>
      </c>
      <c r="G942" s="118" t="s">
        <v>296</v>
      </c>
    </row>
    <row r="943" spans="1:7" ht="25.5" customHeight="1" x14ac:dyDescent="0.25">
      <c r="A943" s="171"/>
      <c r="B943" s="172"/>
      <c r="C943" s="194"/>
      <c r="D943" s="170"/>
      <c r="E943" s="129"/>
      <c r="F943" s="212"/>
      <c r="G943" s="119"/>
    </row>
    <row r="944" spans="1:7" x14ac:dyDescent="0.25">
      <c r="A944" s="252">
        <v>10</v>
      </c>
      <c r="B944" s="215" t="s">
        <v>854</v>
      </c>
      <c r="C944" s="193" t="s">
        <v>901</v>
      </c>
      <c r="D944" s="140">
        <v>3202</v>
      </c>
      <c r="E944" s="277" t="s">
        <v>1</v>
      </c>
      <c r="F944" s="138" t="s">
        <v>501</v>
      </c>
      <c r="G944" s="64" t="s">
        <v>855</v>
      </c>
    </row>
    <row r="945" spans="1:7" ht="15" customHeight="1" x14ac:dyDescent="0.25">
      <c r="A945" s="274"/>
      <c r="B945" s="275"/>
      <c r="C945" s="210"/>
      <c r="D945" s="276"/>
      <c r="E945" s="278"/>
      <c r="F945" s="273"/>
      <c r="G945" s="64" t="s">
        <v>856</v>
      </c>
    </row>
    <row r="946" spans="1:7" ht="16.5" customHeight="1" x14ac:dyDescent="0.25">
      <c r="A946" s="253"/>
      <c r="B946" s="216"/>
      <c r="C946" s="194"/>
      <c r="D946" s="141"/>
      <c r="E946" s="279"/>
      <c r="F946" s="139"/>
      <c r="G946" s="64" t="s">
        <v>857</v>
      </c>
    </row>
    <row r="947" spans="1:7" ht="25.5" customHeight="1" x14ac:dyDescent="0.25">
      <c r="A947" s="158" t="s">
        <v>29</v>
      </c>
      <c r="B947" s="159"/>
      <c r="C947" s="160"/>
      <c r="D947" s="111">
        <f>SUM(D926,D928,D930,D932,D934,D936,D938,D940,D942,D937,D933,D935,D944)</f>
        <v>13332</v>
      </c>
      <c r="E947" s="11" t="s">
        <v>1</v>
      </c>
      <c r="F947" s="182" t="s">
        <v>296</v>
      </c>
      <c r="G947" s="183"/>
    </row>
    <row r="948" spans="1:7" ht="15" customHeight="1" x14ac:dyDescent="0.25">
      <c r="A948" s="134" t="s">
        <v>214</v>
      </c>
      <c r="B948" s="135"/>
      <c r="C948" s="135"/>
      <c r="D948" s="135"/>
      <c r="E948" s="135"/>
      <c r="F948" s="135"/>
      <c r="G948" s="136"/>
    </row>
    <row r="949" spans="1:7" ht="15" customHeight="1" x14ac:dyDescent="0.25">
      <c r="A949" s="127">
        <v>1</v>
      </c>
      <c r="B949" s="121" t="s">
        <v>6</v>
      </c>
      <c r="C949" s="145" t="s">
        <v>663</v>
      </c>
      <c r="D949" s="126">
        <v>250</v>
      </c>
      <c r="E949" s="122" t="s">
        <v>1</v>
      </c>
      <c r="F949" s="211" t="s">
        <v>316</v>
      </c>
      <c r="G949" s="118" t="s">
        <v>296</v>
      </c>
    </row>
    <row r="950" spans="1:7" x14ac:dyDescent="0.25">
      <c r="A950" s="127"/>
      <c r="B950" s="121"/>
      <c r="C950" s="147"/>
      <c r="D950" s="126"/>
      <c r="E950" s="122"/>
      <c r="F950" s="212"/>
      <c r="G950" s="119"/>
    </row>
    <row r="951" spans="1:7" ht="15" customHeight="1" x14ac:dyDescent="0.25">
      <c r="A951" s="127">
        <v>2</v>
      </c>
      <c r="B951" s="121" t="s">
        <v>215</v>
      </c>
      <c r="C951" s="145" t="s">
        <v>665</v>
      </c>
      <c r="D951" s="126">
        <v>240</v>
      </c>
      <c r="E951" s="122" t="s">
        <v>1</v>
      </c>
      <c r="F951" s="211" t="s">
        <v>316</v>
      </c>
      <c r="G951" s="118" t="s">
        <v>296</v>
      </c>
    </row>
    <row r="952" spans="1:7" x14ac:dyDescent="0.25">
      <c r="A952" s="127"/>
      <c r="B952" s="121"/>
      <c r="C952" s="147"/>
      <c r="D952" s="126"/>
      <c r="E952" s="122"/>
      <c r="F952" s="212"/>
      <c r="G952" s="119"/>
    </row>
    <row r="953" spans="1:7" x14ac:dyDescent="0.25">
      <c r="A953" s="127">
        <v>3</v>
      </c>
      <c r="B953" s="121" t="s">
        <v>216</v>
      </c>
      <c r="C953" s="145" t="s">
        <v>667</v>
      </c>
      <c r="D953" s="126">
        <v>500</v>
      </c>
      <c r="E953" s="122" t="s">
        <v>1</v>
      </c>
      <c r="F953" s="211" t="s">
        <v>316</v>
      </c>
      <c r="G953" s="118" t="s">
        <v>296</v>
      </c>
    </row>
    <row r="954" spans="1:7" x14ac:dyDescent="0.25">
      <c r="A954" s="127"/>
      <c r="B954" s="121"/>
      <c r="C954" s="147"/>
      <c r="D954" s="126"/>
      <c r="E954" s="122"/>
      <c r="F954" s="212"/>
      <c r="G954" s="119"/>
    </row>
    <row r="955" spans="1:7" x14ac:dyDescent="0.25">
      <c r="A955" s="127">
        <v>4</v>
      </c>
      <c r="B955" s="121" t="s">
        <v>92</v>
      </c>
      <c r="C955" s="145" t="s">
        <v>664</v>
      </c>
      <c r="D955" s="126">
        <v>450</v>
      </c>
      <c r="E955" s="122" t="s">
        <v>1</v>
      </c>
      <c r="F955" s="211" t="s">
        <v>316</v>
      </c>
      <c r="G955" s="118" t="s">
        <v>296</v>
      </c>
    </row>
    <row r="956" spans="1:7" x14ac:dyDescent="0.25">
      <c r="A956" s="127"/>
      <c r="B956" s="121"/>
      <c r="C956" s="147"/>
      <c r="D956" s="126"/>
      <c r="E956" s="122"/>
      <c r="F956" s="212"/>
      <c r="G956" s="119"/>
    </row>
    <row r="957" spans="1:7" ht="15" customHeight="1" x14ac:dyDescent="0.25">
      <c r="A957" s="127">
        <v>5</v>
      </c>
      <c r="B957" s="121" t="s">
        <v>68</v>
      </c>
      <c r="C957" s="145" t="s">
        <v>666</v>
      </c>
      <c r="D957" s="126">
        <v>305</v>
      </c>
      <c r="E957" s="122" t="s">
        <v>1</v>
      </c>
      <c r="F957" s="211" t="s">
        <v>316</v>
      </c>
      <c r="G957" s="118" t="s">
        <v>296</v>
      </c>
    </row>
    <row r="958" spans="1:7" x14ac:dyDescent="0.25">
      <c r="A958" s="127"/>
      <c r="B958" s="121"/>
      <c r="C958" s="147"/>
      <c r="D958" s="126"/>
      <c r="E958" s="122"/>
      <c r="F958" s="212"/>
      <c r="G958" s="119"/>
    </row>
    <row r="959" spans="1:7" ht="15" customHeight="1" x14ac:dyDescent="0.25">
      <c r="A959" s="127">
        <v>6</v>
      </c>
      <c r="B959" s="121" t="s">
        <v>59</v>
      </c>
      <c r="C959" s="19" t="s">
        <v>669</v>
      </c>
      <c r="D959" s="106">
        <v>450</v>
      </c>
      <c r="E959" s="37" t="s">
        <v>1</v>
      </c>
      <c r="F959" s="211" t="s">
        <v>316</v>
      </c>
      <c r="G959" s="118" t="s">
        <v>296</v>
      </c>
    </row>
    <row r="960" spans="1:7" x14ac:dyDescent="0.25">
      <c r="A960" s="127"/>
      <c r="B960" s="121"/>
      <c r="C960" s="19" t="s">
        <v>670</v>
      </c>
      <c r="D960" s="106">
        <v>350</v>
      </c>
      <c r="E960" s="37" t="s">
        <v>1</v>
      </c>
      <c r="F960" s="212"/>
      <c r="G960" s="119"/>
    </row>
    <row r="961" spans="1:7" ht="15" customHeight="1" x14ac:dyDescent="0.25">
      <c r="A961" s="127">
        <v>7</v>
      </c>
      <c r="B961" s="121" t="s">
        <v>105</v>
      </c>
      <c r="C961" s="145" t="s">
        <v>671</v>
      </c>
      <c r="D961" s="126">
        <v>1500</v>
      </c>
      <c r="E961" s="122" t="s">
        <v>1</v>
      </c>
      <c r="F961" s="211" t="s">
        <v>316</v>
      </c>
      <c r="G961" s="118" t="s">
        <v>296</v>
      </c>
    </row>
    <row r="962" spans="1:7" x14ac:dyDescent="0.25">
      <c r="A962" s="127"/>
      <c r="B962" s="121"/>
      <c r="C962" s="147"/>
      <c r="D962" s="126"/>
      <c r="E962" s="122"/>
      <c r="F962" s="212"/>
      <c r="G962" s="119"/>
    </row>
    <row r="963" spans="1:7" ht="15" customHeight="1" x14ac:dyDescent="0.25">
      <c r="A963" s="127">
        <v>8</v>
      </c>
      <c r="B963" s="121" t="s">
        <v>217</v>
      </c>
      <c r="C963" s="145" t="s">
        <v>668</v>
      </c>
      <c r="D963" s="126">
        <v>150</v>
      </c>
      <c r="E963" s="122" t="s">
        <v>1</v>
      </c>
      <c r="F963" s="211" t="s">
        <v>316</v>
      </c>
      <c r="G963" s="118" t="s">
        <v>296</v>
      </c>
    </row>
    <row r="964" spans="1:7" x14ac:dyDescent="0.25">
      <c r="A964" s="127"/>
      <c r="B964" s="121"/>
      <c r="C964" s="147"/>
      <c r="D964" s="126"/>
      <c r="E964" s="122"/>
      <c r="F964" s="212"/>
      <c r="G964" s="119"/>
    </row>
    <row r="965" spans="1:7" ht="15" customHeight="1" x14ac:dyDescent="0.25">
      <c r="A965" s="158" t="s">
        <v>29</v>
      </c>
      <c r="B965" s="159"/>
      <c r="C965" s="160"/>
      <c r="D965" s="111">
        <f>SUM(D949,D951,D953,D955,D957,D959,D961,D963,D960)</f>
        <v>4195</v>
      </c>
      <c r="E965" s="11" t="s">
        <v>1</v>
      </c>
      <c r="F965" s="182" t="s">
        <v>296</v>
      </c>
      <c r="G965" s="183"/>
    </row>
    <row r="966" spans="1:7" ht="24.75" customHeight="1" x14ac:dyDescent="0.25">
      <c r="A966" s="134" t="s">
        <v>218</v>
      </c>
      <c r="B966" s="135"/>
      <c r="C966" s="135"/>
      <c r="D966" s="135"/>
      <c r="E966" s="135"/>
      <c r="F966" s="135"/>
      <c r="G966" s="136"/>
    </row>
    <row r="967" spans="1:7" ht="15" customHeight="1" x14ac:dyDescent="0.25">
      <c r="A967" s="127">
        <v>1</v>
      </c>
      <c r="B967" s="121" t="s">
        <v>6</v>
      </c>
      <c r="C967" s="19" t="s">
        <v>673</v>
      </c>
      <c r="D967" s="106">
        <v>690</v>
      </c>
      <c r="E967" s="37" t="s">
        <v>1</v>
      </c>
      <c r="F967" s="211" t="s">
        <v>316</v>
      </c>
      <c r="G967" s="118" t="s">
        <v>296</v>
      </c>
    </row>
    <row r="968" spans="1:7" x14ac:dyDescent="0.25">
      <c r="A968" s="127"/>
      <c r="B968" s="121"/>
      <c r="C968" s="19" t="s">
        <v>674</v>
      </c>
      <c r="D968" s="106">
        <v>260</v>
      </c>
      <c r="E968" s="37" t="s">
        <v>1</v>
      </c>
      <c r="F968" s="212"/>
      <c r="G968" s="119"/>
    </row>
    <row r="969" spans="1:7" ht="15.75" customHeight="1" x14ac:dyDescent="0.25">
      <c r="A969" s="127">
        <v>2</v>
      </c>
      <c r="B969" s="121" t="s">
        <v>58</v>
      </c>
      <c r="C969" s="19" t="s">
        <v>675</v>
      </c>
      <c r="D969" s="106">
        <v>400</v>
      </c>
      <c r="E969" s="37" t="s">
        <v>1</v>
      </c>
      <c r="F969" s="211" t="s">
        <v>316</v>
      </c>
      <c r="G969" s="118" t="s">
        <v>296</v>
      </c>
    </row>
    <row r="970" spans="1:7" x14ac:dyDescent="0.25">
      <c r="A970" s="127"/>
      <c r="B970" s="121"/>
      <c r="C970" s="19" t="s">
        <v>676</v>
      </c>
      <c r="D970" s="106">
        <v>170</v>
      </c>
      <c r="E970" s="37" t="s">
        <v>1</v>
      </c>
      <c r="F970" s="272"/>
      <c r="G970" s="157"/>
    </row>
    <row r="971" spans="1:7" x14ac:dyDescent="0.25">
      <c r="A971" s="127"/>
      <c r="B971" s="121"/>
      <c r="C971" s="19" t="s">
        <v>678</v>
      </c>
      <c r="D971" s="106">
        <v>620</v>
      </c>
      <c r="E971" s="37" t="s">
        <v>1</v>
      </c>
      <c r="F971" s="212"/>
      <c r="G971" s="119"/>
    </row>
    <row r="972" spans="1:7" x14ac:dyDescent="0.25">
      <c r="A972" s="127">
        <v>3</v>
      </c>
      <c r="B972" s="121" t="s">
        <v>8</v>
      </c>
      <c r="C972" s="19" t="s">
        <v>677</v>
      </c>
      <c r="D972" s="106">
        <v>360</v>
      </c>
      <c r="E972" s="37" t="s">
        <v>1</v>
      </c>
      <c r="F972" s="211" t="s">
        <v>316</v>
      </c>
      <c r="G972" s="118" t="s">
        <v>296</v>
      </c>
    </row>
    <row r="973" spans="1:7" x14ac:dyDescent="0.25">
      <c r="A973" s="127"/>
      <c r="B973" s="121"/>
      <c r="C973" s="19" t="s">
        <v>679</v>
      </c>
      <c r="D973" s="106">
        <v>490</v>
      </c>
      <c r="E973" s="37" t="s">
        <v>1</v>
      </c>
      <c r="F973" s="212"/>
      <c r="G973" s="119"/>
    </row>
    <row r="974" spans="1:7" x14ac:dyDescent="0.25">
      <c r="A974" s="127">
        <v>4</v>
      </c>
      <c r="B974" s="121" t="s">
        <v>219</v>
      </c>
      <c r="C974" s="145" t="s">
        <v>680</v>
      </c>
      <c r="D974" s="126">
        <v>1000</v>
      </c>
      <c r="E974" s="122" t="s">
        <v>1</v>
      </c>
      <c r="F974" s="211" t="s">
        <v>316</v>
      </c>
      <c r="G974" s="118" t="s">
        <v>296</v>
      </c>
    </row>
    <row r="975" spans="1:7" ht="15" customHeight="1" x14ac:dyDescent="0.25">
      <c r="A975" s="127"/>
      <c r="B975" s="121"/>
      <c r="C975" s="147"/>
      <c r="D975" s="126"/>
      <c r="E975" s="122"/>
      <c r="F975" s="212"/>
      <c r="G975" s="119"/>
    </row>
    <row r="976" spans="1:7" ht="15" customHeight="1" x14ac:dyDescent="0.25">
      <c r="A976" s="127">
        <v>5</v>
      </c>
      <c r="B976" s="172" t="s">
        <v>11</v>
      </c>
      <c r="C976" s="193" t="s">
        <v>787</v>
      </c>
      <c r="D976" s="170">
        <v>900</v>
      </c>
      <c r="E976" s="129" t="s">
        <v>1</v>
      </c>
      <c r="F976" s="211" t="s">
        <v>316</v>
      </c>
      <c r="G976" s="118" t="s">
        <v>296</v>
      </c>
    </row>
    <row r="977" spans="1:7" x14ac:dyDescent="0.25">
      <c r="A977" s="127"/>
      <c r="B977" s="172"/>
      <c r="C977" s="194"/>
      <c r="D977" s="170"/>
      <c r="E977" s="129"/>
      <c r="F977" s="212"/>
      <c r="G977" s="119"/>
    </row>
    <row r="978" spans="1:7" ht="15" customHeight="1" x14ac:dyDescent="0.25">
      <c r="A978" s="127">
        <v>6</v>
      </c>
      <c r="B978" s="121" t="s">
        <v>213</v>
      </c>
      <c r="C978" s="145" t="s">
        <v>681</v>
      </c>
      <c r="D978" s="126">
        <v>1000</v>
      </c>
      <c r="E978" s="122" t="s">
        <v>1</v>
      </c>
      <c r="F978" s="211" t="s">
        <v>316</v>
      </c>
      <c r="G978" s="118" t="s">
        <v>296</v>
      </c>
    </row>
    <row r="979" spans="1:7" x14ac:dyDescent="0.25">
      <c r="A979" s="127"/>
      <c r="B979" s="121"/>
      <c r="C979" s="147"/>
      <c r="D979" s="126"/>
      <c r="E979" s="122"/>
      <c r="F979" s="212"/>
      <c r="G979" s="119"/>
    </row>
    <row r="980" spans="1:7" ht="15" customHeight="1" x14ac:dyDescent="0.25">
      <c r="A980" s="127">
        <v>7</v>
      </c>
      <c r="B980" s="121" t="s">
        <v>220</v>
      </c>
      <c r="C980" s="145" t="s">
        <v>682</v>
      </c>
      <c r="D980" s="126">
        <v>1800</v>
      </c>
      <c r="E980" s="122" t="s">
        <v>1</v>
      </c>
      <c r="F980" s="211" t="s">
        <v>316</v>
      </c>
      <c r="G980" s="118" t="s">
        <v>296</v>
      </c>
    </row>
    <row r="981" spans="1:7" ht="18.75" customHeight="1" x14ac:dyDescent="0.25">
      <c r="A981" s="127"/>
      <c r="B981" s="121"/>
      <c r="C981" s="147"/>
      <c r="D981" s="126"/>
      <c r="E981" s="122"/>
      <c r="F981" s="212"/>
      <c r="G981" s="119"/>
    </row>
    <row r="982" spans="1:7" ht="15" customHeight="1" x14ac:dyDescent="0.25">
      <c r="A982" s="158" t="s">
        <v>29</v>
      </c>
      <c r="B982" s="159"/>
      <c r="C982" s="160"/>
      <c r="D982" s="111">
        <f>SUM(D967,D969,D972,D974,D976,D978,D980,D970,D971,D973,D968)</f>
        <v>7690</v>
      </c>
      <c r="E982" s="11" t="s">
        <v>1</v>
      </c>
      <c r="F982" s="182" t="s">
        <v>296</v>
      </c>
      <c r="G982" s="183"/>
    </row>
    <row r="983" spans="1:7" ht="15" customHeight="1" x14ac:dyDescent="0.25">
      <c r="A983" s="134" t="s">
        <v>221</v>
      </c>
      <c r="B983" s="135"/>
      <c r="C983" s="135"/>
      <c r="D983" s="135"/>
      <c r="E983" s="135"/>
      <c r="F983" s="135"/>
      <c r="G983" s="136"/>
    </row>
    <row r="984" spans="1:7" ht="15" customHeight="1" x14ac:dyDescent="0.25">
      <c r="A984" s="127">
        <v>1</v>
      </c>
      <c r="B984" s="121" t="s">
        <v>4</v>
      </c>
      <c r="C984" s="19" t="s">
        <v>683</v>
      </c>
      <c r="D984" s="106">
        <v>1950</v>
      </c>
      <c r="E984" s="37" t="s">
        <v>1</v>
      </c>
      <c r="F984" s="211" t="s">
        <v>316</v>
      </c>
      <c r="G984" s="118" t="s">
        <v>296</v>
      </c>
    </row>
    <row r="985" spans="1:7" x14ac:dyDescent="0.25">
      <c r="A985" s="127"/>
      <c r="B985" s="121"/>
      <c r="C985" s="19" t="s">
        <v>684</v>
      </c>
      <c r="D985" s="106">
        <v>1050</v>
      </c>
      <c r="E985" s="37" t="s">
        <v>1</v>
      </c>
      <c r="F985" s="212"/>
      <c r="G985" s="119"/>
    </row>
    <row r="986" spans="1:7" ht="16.5" customHeight="1" x14ac:dyDescent="0.25">
      <c r="A986" s="127">
        <v>2</v>
      </c>
      <c r="B986" s="121" t="s">
        <v>32</v>
      </c>
      <c r="C986" s="19" t="s">
        <v>685</v>
      </c>
      <c r="D986" s="106">
        <v>250</v>
      </c>
      <c r="E986" s="37" t="s">
        <v>1</v>
      </c>
      <c r="F986" s="211" t="s">
        <v>316</v>
      </c>
      <c r="G986" s="118" t="s">
        <v>296</v>
      </c>
    </row>
    <row r="987" spans="1:7" x14ac:dyDescent="0.25">
      <c r="A987" s="127"/>
      <c r="B987" s="121"/>
      <c r="C987" s="19" t="s">
        <v>686</v>
      </c>
      <c r="D987" s="106">
        <v>250</v>
      </c>
      <c r="E987" s="37" t="s">
        <v>1</v>
      </c>
      <c r="F987" s="212"/>
      <c r="G987" s="119"/>
    </row>
    <row r="988" spans="1:7" x14ac:dyDescent="0.25">
      <c r="A988" s="127">
        <v>3</v>
      </c>
      <c r="B988" s="121" t="s">
        <v>144</v>
      </c>
      <c r="C988" s="145" t="s">
        <v>687</v>
      </c>
      <c r="D988" s="126">
        <v>400</v>
      </c>
      <c r="E988" s="122" t="s">
        <v>1</v>
      </c>
      <c r="F988" s="211" t="s">
        <v>316</v>
      </c>
      <c r="G988" s="118" t="s">
        <v>296</v>
      </c>
    </row>
    <row r="989" spans="1:7" x14ac:dyDescent="0.25">
      <c r="A989" s="127"/>
      <c r="B989" s="121"/>
      <c r="C989" s="147"/>
      <c r="D989" s="126"/>
      <c r="E989" s="122"/>
      <c r="F989" s="212"/>
      <c r="G989" s="119"/>
    </row>
    <row r="990" spans="1:7" ht="15" customHeight="1" x14ac:dyDescent="0.25">
      <c r="A990" s="127">
        <v>4</v>
      </c>
      <c r="B990" s="215" t="s">
        <v>213</v>
      </c>
      <c r="C990" s="27" t="s">
        <v>688</v>
      </c>
      <c r="D990" s="109">
        <v>150</v>
      </c>
      <c r="E990" s="41" t="s">
        <v>1</v>
      </c>
      <c r="F990" s="211" t="s">
        <v>316</v>
      </c>
      <c r="G990" s="118" t="s">
        <v>296</v>
      </c>
    </row>
    <row r="991" spans="1:7" x14ac:dyDescent="0.25">
      <c r="A991" s="127"/>
      <c r="B991" s="216"/>
      <c r="C991" s="27" t="s">
        <v>689</v>
      </c>
      <c r="D991" s="109">
        <v>550</v>
      </c>
      <c r="E991" s="41" t="s">
        <v>1</v>
      </c>
      <c r="F991" s="212"/>
      <c r="G991" s="119"/>
    </row>
    <row r="992" spans="1:7" ht="15" customHeight="1" x14ac:dyDescent="0.25">
      <c r="A992" s="158" t="s">
        <v>29</v>
      </c>
      <c r="B992" s="159"/>
      <c r="C992" s="160"/>
      <c r="D992" s="111">
        <f>SUM(D984,D986,D988,D991,D990,D987,D985)</f>
        <v>4600</v>
      </c>
      <c r="E992" s="11" t="s">
        <v>1</v>
      </c>
      <c r="F992" s="182" t="s">
        <v>296</v>
      </c>
      <c r="G992" s="183"/>
    </row>
    <row r="993" spans="1:7" ht="15" customHeight="1" x14ac:dyDescent="0.25">
      <c r="A993" s="134" t="s">
        <v>222</v>
      </c>
      <c r="B993" s="135"/>
      <c r="C993" s="135"/>
      <c r="D993" s="135"/>
      <c r="E993" s="135"/>
      <c r="F993" s="135"/>
      <c r="G993" s="136"/>
    </row>
    <row r="994" spans="1:7" ht="13.5" customHeight="1" x14ac:dyDescent="0.25">
      <c r="A994" s="127">
        <v>1</v>
      </c>
      <c r="B994" s="121" t="s">
        <v>31</v>
      </c>
      <c r="C994" s="145" t="s">
        <v>690</v>
      </c>
      <c r="D994" s="126">
        <v>3000</v>
      </c>
      <c r="E994" s="122" t="s">
        <v>1</v>
      </c>
      <c r="F994" s="211" t="s">
        <v>316</v>
      </c>
      <c r="G994" s="118" t="s">
        <v>296</v>
      </c>
    </row>
    <row r="995" spans="1:7" x14ac:dyDescent="0.25">
      <c r="A995" s="127"/>
      <c r="B995" s="121"/>
      <c r="C995" s="147"/>
      <c r="D995" s="126"/>
      <c r="E995" s="122"/>
      <c r="F995" s="212"/>
      <c r="G995" s="119"/>
    </row>
    <row r="996" spans="1:7" x14ac:dyDescent="0.25">
      <c r="A996" s="127">
        <v>2</v>
      </c>
      <c r="B996" s="121" t="s">
        <v>215</v>
      </c>
      <c r="C996" s="145" t="s">
        <v>692</v>
      </c>
      <c r="D996" s="126">
        <v>350</v>
      </c>
      <c r="E996" s="122" t="s">
        <v>1</v>
      </c>
      <c r="F996" s="211" t="s">
        <v>316</v>
      </c>
      <c r="G996" s="118" t="s">
        <v>296</v>
      </c>
    </row>
    <row r="997" spans="1:7" ht="29.25" customHeight="1" x14ac:dyDescent="0.25">
      <c r="A997" s="127"/>
      <c r="B997" s="121"/>
      <c r="C997" s="147"/>
      <c r="D997" s="126"/>
      <c r="E997" s="122"/>
      <c r="F997" s="212"/>
      <c r="G997" s="119"/>
    </row>
    <row r="998" spans="1:7" x14ac:dyDescent="0.25">
      <c r="A998" s="127">
        <v>3</v>
      </c>
      <c r="B998" s="121" t="s">
        <v>9</v>
      </c>
      <c r="C998" s="145" t="s">
        <v>693</v>
      </c>
      <c r="D998" s="126">
        <v>450</v>
      </c>
      <c r="E998" s="122" t="s">
        <v>1</v>
      </c>
      <c r="F998" s="211" t="s">
        <v>316</v>
      </c>
      <c r="G998" s="118" t="s">
        <v>296</v>
      </c>
    </row>
    <row r="999" spans="1:7" x14ac:dyDescent="0.25">
      <c r="A999" s="127"/>
      <c r="B999" s="121"/>
      <c r="C999" s="147"/>
      <c r="D999" s="126"/>
      <c r="E999" s="122"/>
      <c r="F999" s="212"/>
      <c r="G999" s="119"/>
    </row>
    <row r="1000" spans="1:7" x14ac:dyDescent="0.25">
      <c r="A1000" s="127">
        <v>4</v>
      </c>
      <c r="B1000" s="121" t="s">
        <v>3</v>
      </c>
      <c r="C1000" s="145" t="s">
        <v>691</v>
      </c>
      <c r="D1000" s="126">
        <v>350</v>
      </c>
      <c r="E1000" s="122" t="s">
        <v>1</v>
      </c>
      <c r="F1000" s="211" t="s">
        <v>316</v>
      </c>
      <c r="G1000" s="118" t="s">
        <v>296</v>
      </c>
    </row>
    <row r="1001" spans="1:7" x14ac:dyDescent="0.25">
      <c r="A1001" s="127"/>
      <c r="B1001" s="121"/>
      <c r="C1001" s="147"/>
      <c r="D1001" s="126"/>
      <c r="E1001" s="122"/>
      <c r="F1001" s="212"/>
      <c r="G1001" s="119"/>
    </row>
    <row r="1002" spans="1:7" x14ac:dyDescent="0.25">
      <c r="A1002" s="127">
        <v>5</v>
      </c>
      <c r="B1002" s="121" t="s">
        <v>213</v>
      </c>
      <c r="C1002" s="145" t="s">
        <v>694</v>
      </c>
      <c r="D1002" s="126">
        <v>700</v>
      </c>
      <c r="E1002" s="122" t="s">
        <v>1</v>
      </c>
      <c r="F1002" s="211" t="s">
        <v>316</v>
      </c>
      <c r="G1002" s="118" t="s">
        <v>296</v>
      </c>
    </row>
    <row r="1003" spans="1:7" x14ac:dyDescent="0.25">
      <c r="A1003" s="127"/>
      <c r="B1003" s="121"/>
      <c r="C1003" s="147"/>
      <c r="D1003" s="126"/>
      <c r="E1003" s="122"/>
      <c r="F1003" s="212"/>
      <c r="G1003" s="119"/>
    </row>
    <row r="1004" spans="1:7" ht="15" customHeight="1" x14ac:dyDescent="0.25">
      <c r="A1004" s="158" t="s">
        <v>29</v>
      </c>
      <c r="B1004" s="159"/>
      <c r="C1004" s="160"/>
      <c r="D1004" s="111">
        <f>SUM(D994,D996,D998,D1000,D1002)</f>
        <v>4850</v>
      </c>
      <c r="E1004" s="11" t="s">
        <v>1</v>
      </c>
      <c r="F1004" s="182" t="s">
        <v>296</v>
      </c>
      <c r="G1004" s="183"/>
    </row>
    <row r="1005" spans="1:7" ht="15.75" x14ac:dyDescent="0.25">
      <c r="A1005" s="173" t="s">
        <v>286</v>
      </c>
      <c r="B1005" s="174"/>
      <c r="C1005" s="175"/>
      <c r="D1005" s="5">
        <v>0</v>
      </c>
      <c r="E1005" s="58" t="s">
        <v>34</v>
      </c>
      <c r="F1005" s="184">
        <f>SUM(D1005,D1006,D1007)</f>
        <v>48052</v>
      </c>
      <c r="G1005" s="185"/>
    </row>
    <row r="1006" spans="1:7" ht="33.75" customHeight="1" x14ac:dyDescent="0.25">
      <c r="A1006" s="176"/>
      <c r="B1006" s="177"/>
      <c r="C1006" s="178"/>
      <c r="D1006" s="5">
        <f>SUM(D923)</f>
        <v>8000</v>
      </c>
      <c r="E1006" s="58" t="s">
        <v>7</v>
      </c>
      <c r="F1006" s="186"/>
      <c r="G1006" s="187"/>
    </row>
    <row r="1007" spans="1:7" ht="15.75" x14ac:dyDescent="0.25">
      <c r="A1007" s="179"/>
      <c r="B1007" s="180"/>
      <c r="C1007" s="181"/>
      <c r="D1007" s="5">
        <f>SUM(D1004,D992,D982,D965,D947,D924)</f>
        <v>40052</v>
      </c>
      <c r="E1007" s="58" t="s">
        <v>1</v>
      </c>
      <c r="F1007" s="188"/>
      <c r="G1007" s="189"/>
    </row>
    <row r="1008" spans="1:7" ht="24" customHeight="1" x14ac:dyDescent="0.25">
      <c r="A1008" s="246" t="s">
        <v>295</v>
      </c>
      <c r="B1008" s="247"/>
      <c r="C1008" s="247"/>
      <c r="D1008" s="247"/>
      <c r="E1008" s="247"/>
      <c r="F1008" s="247"/>
      <c r="G1008" s="248"/>
    </row>
    <row r="1009" spans="1:7" ht="15" customHeight="1" x14ac:dyDescent="0.25">
      <c r="A1009" s="154" t="s">
        <v>223</v>
      </c>
      <c r="B1009" s="155"/>
      <c r="C1009" s="155"/>
      <c r="D1009" s="155"/>
      <c r="E1009" s="155"/>
      <c r="F1009" s="155"/>
      <c r="G1009" s="156"/>
    </row>
    <row r="1010" spans="1:7" ht="15" customHeight="1" x14ac:dyDescent="0.25">
      <c r="A1010" s="127" t="s">
        <v>18</v>
      </c>
      <c r="B1010" s="121" t="s">
        <v>2</v>
      </c>
      <c r="C1010" s="145" t="s">
        <v>695</v>
      </c>
      <c r="D1010" s="126">
        <v>850</v>
      </c>
      <c r="E1010" s="122" t="s">
        <v>7</v>
      </c>
      <c r="F1010" s="211" t="s">
        <v>316</v>
      </c>
      <c r="G1010" s="118" t="s">
        <v>296</v>
      </c>
    </row>
    <row r="1011" spans="1:7" x14ac:dyDescent="0.25">
      <c r="A1011" s="127"/>
      <c r="B1011" s="121"/>
      <c r="C1011" s="147"/>
      <c r="D1011" s="126"/>
      <c r="E1011" s="122"/>
      <c r="F1011" s="212"/>
      <c r="G1011" s="119"/>
    </row>
    <row r="1012" spans="1:7" x14ac:dyDescent="0.25">
      <c r="A1012" s="127" t="s">
        <v>20</v>
      </c>
      <c r="B1012" s="121" t="s">
        <v>57</v>
      </c>
      <c r="C1012" s="145" t="s">
        <v>698</v>
      </c>
      <c r="D1012" s="126">
        <v>1310</v>
      </c>
      <c r="E1012" s="122" t="s">
        <v>7</v>
      </c>
      <c r="F1012" s="211" t="s">
        <v>316</v>
      </c>
      <c r="G1012" s="118" t="s">
        <v>296</v>
      </c>
    </row>
    <row r="1013" spans="1:7" ht="14.25" customHeight="1" x14ac:dyDescent="0.25">
      <c r="A1013" s="127"/>
      <c r="B1013" s="121"/>
      <c r="C1013" s="147"/>
      <c r="D1013" s="126"/>
      <c r="E1013" s="122"/>
      <c r="F1013" s="212"/>
      <c r="G1013" s="119"/>
    </row>
    <row r="1014" spans="1:7" x14ac:dyDescent="0.25">
      <c r="A1014" s="127" t="s">
        <v>21</v>
      </c>
      <c r="B1014" s="121" t="s">
        <v>224</v>
      </c>
      <c r="C1014" s="145" t="s">
        <v>696</v>
      </c>
      <c r="D1014" s="126">
        <v>200</v>
      </c>
      <c r="E1014" s="122" t="s">
        <v>1</v>
      </c>
      <c r="F1014" s="211" t="s">
        <v>316</v>
      </c>
      <c r="G1014" s="118" t="s">
        <v>296</v>
      </c>
    </row>
    <row r="1015" spans="1:7" x14ac:dyDescent="0.25">
      <c r="A1015" s="127"/>
      <c r="B1015" s="121"/>
      <c r="C1015" s="147"/>
      <c r="D1015" s="126"/>
      <c r="E1015" s="122"/>
      <c r="F1015" s="212"/>
      <c r="G1015" s="119"/>
    </row>
    <row r="1016" spans="1:7" ht="18" customHeight="1" x14ac:dyDescent="0.25">
      <c r="A1016" s="127" t="s">
        <v>22</v>
      </c>
      <c r="B1016" s="121" t="s">
        <v>75</v>
      </c>
      <c r="C1016" s="19" t="s">
        <v>699</v>
      </c>
      <c r="D1016" s="106">
        <v>1200</v>
      </c>
      <c r="E1016" s="37" t="s">
        <v>1</v>
      </c>
      <c r="F1016" s="211" t="s">
        <v>316</v>
      </c>
      <c r="G1016" s="118" t="s">
        <v>296</v>
      </c>
    </row>
    <row r="1017" spans="1:7" x14ac:dyDescent="0.25">
      <c r="A1017" s="127"/>
      <c r="B1017" s="121"/>
      <c r="C1017" s="19" t="s">
        <v>700</v>
      </c>
      <c r="D1017" s="106">
        <v>540</v>
      </c>
      <c r="E1017" s="43" t="s">
        <v>1</v>
      </c>
      <c r="F1017" s="212"/>
      <c r="G1017" s="119"/>
    </row>
    <row r="1018" spans="1:7" x14ac:dyDescent="0.25">
      <c r="A1018" s="201" t="s">
        <v>29</v>
      </c>
      <c r="B1018" s="202"/>
      <c r="C1018" s="203"/>
      <c r="D1018" s="111">
        <f>SUM(D1012,D1010)</f>
        <v>2160</v>
      </c>
      <c r="E1018" s="11" t="s">
        <v>7</v>
      </c>
      <c r="F1018" s="123" t="s">
        <v>296</v>
      </c>
      <c r="G1018" s="130"/>
    </row>
    <row r="1019" spans="1:7" x14ac:dyDescent="0.25">
      <c r="A1019" s="204"/>
      <c r="B1019" s="205"/>
      <c r="C1019" s="206"/>
      <c r="D1019" s="111">
        <f>SUM(D1016,D1014,D1017)</f>
        <v>1940</v>
      </c>
      <c r="E1019" s="11" t="s">
        <v>1</v>
      </c>
      <c r="F1019" s="124"/>
      <c r="G1019" s="133"/>
    </row>
    <row r="1020" spans="1:7" ht="25.5" customHeight="1" x14ac:dyDescent="0.25">
      <c r="A1020" s="134" t="s">
        <v>225</v>
      </c>
      <c r="B1020" s="135"/>
      <c r="C1020" s="135"/>
      <c r="D1020" s="135"/>
      <c r="E1020" s="135"/>
      <c r="F1020" s="135"/>
      <c r="G1020" s="136"/>
    </row>
    <row r="1021" spans="1:7" x14ac:dyDescent="0.25">
      <c r="A1021" s="127">
        <v>1</v>
      </c>
      <c r="B1021" s="121" t="s">
        <v>226</v>
      </c>
      <c r="C1021" s="145" t="s">
        <v>701</v>
      </c>
      <c r="D1021" s="126">
        <v>3510</v>
      </c>
      <c r="E1021" s="122" t="s">
        <v>7</v>
      </c>
      <c r="F1021" s="211" t="s">
        <v>316</v>
      </c>
      <c r="G1021" s="118" t="s">
        <v>296</v>
      </c>
    </row>
    <row r="1022" spans="1:7" x14ac:dyDescent="0.25">
      <c r="A1022" s="127"/>
      <c r="B1022" s="121"/>
      <c r="C1022" s="147"/>
      <c r="D1022" s="126"/>
      <c r="E1022" s="122"/>
      <c r="F1022" s="212"/>
      <c r="G1022" s="119"/>
    </row>
    <row r="1023" spans="1:7" x14ac:dyDescent="0.25">
      <c r="A1023" s="127">
        <v>2</v>
      </c>
      <c r="B1023" s="121" t="s">
        <v>0</v>
      </c>
      <c r="C1023" s="19" t="s">
        <v>708</v>
      </c>
      <c r="D1023" s="106">
        <v>1500</v>
      </c>
      <c r="E1023" s="43" t="s">
        <v>34</v>
      </c>
      <c r="F1023" s="211" t="s">
        <v>316</v>
      </c>
      <c r="G1023" s="118" t="s">
        <v>296</v>
      </c>
    </row>
    <row r="1024" spans="1:7" x14ac:dyDescent="0.25">
      <c r="A1024" s="127"/>
      <c r="B1024" s="121"/>
      <c r="C1024" s="19" t="s">
        <v>709</v>
      </c>
      <c r="D1024" s="106">
        <v>660</v>
      </c>
      <c r="E1024" s="43" t="s">
        <v>34</v>
      </c>
      <c r="F1024" s="212"/>
      <c r="G1024" s="119"/>
    </row>
    <row r="1025" spans="1:7" x14ac:dyDescent="0.25">
      <c r="A1025" s="127">
        <v>3</v>
      </c>
      <c r="B1025" s="121" t="s">
        <v>227</v>
      </c>
      <c r="C1025" s="145" t="s">
        <v>703</v>
      </c>
      <c r="D1025" s="126">
        <v>600</v>
      </c>
      <c r="E1025" s="122" t="s">
        <v>7</v>
      </c>
      <c r="F1025" s="211" t="s">
        <v>316</v>
      </c>
      <c r="G1025" s="118" t="s">
        <v>296</v>
      </c>
    </row>
    <row r="1026" spans="1:7" x14ac:dyDescent="0.25">
      <c r="A1026" s="127"/>
      <c r="B1026" s="121"/>
      <c r="C1026" s="147"/>
      <c r="D1026" s="126"/>
      <c r="E1026" s="122"/>
      <c r="F1026" s="212"/>
      <c r="G1026" s="119"/>
    </row>
    <row r="1027" spans="1:7" x14ac:dyDescent="0.25">
      <c r="A1027" s="127">
        <v>4</v>
      </c>
      <c r="B1027" s="121" t="s">
        <v>228</v>
      </c>
      <c r="C1027" s="19" t="s">
        <v>704</v>
      </c>
      <c r="D1027" s="106">
        <v>230</v>
      </c>
      <c r="E1027" s="37" t="s">
        <v>7</v>
      </c>
      <c r="F1027" s="211" t="s">
        <v>316</v>
      </c>
      <c r="G1027" s="118" t="s">
        <v>296</v>
      </c>
    </row>
    <row r="1028" spans="1:7" x14ac:dyDescent="0.25">
      <c r="A1028" s="127"/>
      <c r="B1028" s="121"/>
      <c r="C1028" s="19" t="s">
        <v>705</v>
      </c>
      <c r="D1028" s="106">
        <v>300</v>
      </c>
      <c r="E1028" s="37" t="s">
        <v>7</v>
      </c>
      <c r="F1028" s="212"/>
      <c r="G1028" s="119"/>
    </row>
    <row r="1029" spans="1:7" x14ac:dyDescent="0.25">
      <c r="A1029" s="127">
        <v>5</v>
      </c>
      <c r="B1029" s="121" t="s">
        <v>5</v>
      </c>
      <c r="C1029" s="145" t="s">
        <v>706</v>
      </c>
      <c r="D1029" s="126">
        <v>560</v>
      </c>
      <c r="E1029" s="122" t="s">
        <v>7</v>
      </c>
      <c r="F1029" s="211" t="s">
        <v>316</v>
      </c>
      <c r="G1029" s="118" t="s">
        <v>296</v>
      </c>
    </row>
    <row r="1030" spans="1:7" x14ac:dyDescent="0.25">
      <c r="A1030" s="127"/>
      <c r="B1030" s="121"/>
      <c r="C1030" s="147"/>
      <c r="D1030" s="126"/>
      <c r="E1030" s="122"/>
      <c r="F1030" s="212"/>
      <c r="G1030" s="119"/>
    </row>
    <row r="1031" spans="1:7" ht="19.5" customHeight="1" x14ac:dyDescent="0.25">
      <c r="A1031" s="127">
        <v>6</v>
      </c>
      <c r="B1031" s="121" t="s">
        <v>4</v>
      </c>
      <c r="C1031" s="145" t="s">
        <v>697</v>
      </c>
      <c r="D1031" s="126">
        <v>650</v>
      </c>
      <c r="E1031" s="122" t="s">
        <v>7</v>
      </c>
      <c r="F1031" s="211" t="s">
        <v>316</v>
      </c>
      <c r="G1031" s="118" t="s">
        <v>296</v>
      </c>
    </row>
    <row r="1032" spans="1:7" ht="22.5" customHeight="1" x14ac:dyDescent="0.25">
      <c r="A1032" s="127"/>
      <c r="B1032" s="121"/>
      <c r="C1032" s="147"/>
      <c r="D1032" s="126"/>
      <c r="E1032" s="122"/>
      <c r="F1032" s="212"/>
      <c r="G1032" s="119"/>
    </row>
    <row r="1033" spans="1:7" ht="20.25" customHeight="1" x14ac:dyDescent="0.25">
      <c r="A1033" s="127">
        <v>7</v>
      </c>
      <c r="B1033" s="121" t="s">
        <v>68</v>
      </c>
      <c r="C1033" s="145" t="s">
        <v>702</v>
      </c>
      <c r="D1033" s="106">
        <v>300</v>
      </c>
      <c r="E1033" s="1" t="s">
        <v>34</v>
      </c>
      <c r="F1033" s="211" t="s">
        <v>316</v>
      </c>
      <c r="G1033" s="118" t="s">
        <v>296</v>
      </c>
    </row>
    <row r="1034" spans="1:7" x14ac:dyDescent="0.25">
      <c r="A1034" s="127"/>
      <c r="B1034" s="121"/>
      <c r="C1034" s="147"/>
      <c r="D1034" s="106">
        <v>750</v>
      </c>
      <c r="E1034" s="1" t="s">
        <v>7</v>
      </c>
      <c r="F1034" s="212"/>
      <c r="G1034" s="119"/>
    </row>
    <row r="1035" spans="1:7" ht="15" customHeight="1" x14ac:dyDescent="0.25">
      <c r="A1035" s="127">
        <v>8</v>
      </c>
      <c r="B1035" s="121" t="s">
        <v>229</v>
      </c>
      <c r="C1035" s="145" t="s">
        <v>707</v>
      </c>
      <c r="D1035" s="126">
        <v>405</v>
      </c>
      <c r="E1035" s="122" t="s">
        <v>7</v>
      </c>
      <c r="F1035" s="211" t="s">
        <v>316</v>
      </c>
      <c r="G1035" s="118" t="s">
        <v>296</v>
      </c>
    </row>
    <row r="1036" spans="1:7" x14ac:dyDescent="0.25">
      <c r="A1036" s="127"/>
      <c r="B1036" s="121"/>
      <c r="C1036" s="147"/>
      <c r="D1036" s="126"/>
      <c r="E1036" s="122"/>
      <c r="F1036" s="212"/>
      <c r="G1036" s="119"/>
    </row>
    <row r="1037" spans="1:7" ht="26.25" customHeight="1" x14ac:dyDescent="0.25">
      <c r="A1037" s="127">
        <v>9</v>
      </c>
      <c r="B1037" s="142" t="s">
        <v>858</v>
      </c>
      <c r="C1037" s="193" t="s">
        <v>902</v>
      </c>
      <c r="D1037" s="148">
        <v>3546</v>
      </c>
      <c r="E1037" s="122" t="s">
        <v>7</v>
      </c>
      <c r="F1037" s="211" t="s">
        <v>501</v>
      </c>
      <c r="G1037" s="66" t="s">
        <v>859</v>
      </c>
    </row>
    <row r="1038" spans="1:7" ht="57.75" customHeight="1" x14ac:dyDescent="0.25">
      <c r="A1038" s="127"/>
      <c r="B1038" s="144"/>
      <c r="C1038" s="194"/>
      <c r="D1038" s="150"/>
      <c r="E1038" s="122"/>
      <c r="F1038" s="212"/>
      <c r="G1038" s="66" t="s">
        <v>860</v>
      </c>
    </row>
    <row r="1039" spans="1:7" ht="44.25" customHeight="1" x14ac:dyDescent="0.25">
      <c r="A1039" s="71">
        <v>10</v>
      </c>
      <c r="B1039" s="74" t="s">
        <v>874</v>
      </c>
      <c r="C1039" s="27" t="s">
        <v>903</v>
      </c>
      <c r="D1039" s="105">
        <v>800</v>
      </c>
      <c r="E1039" s="72" t="s">
        <v>7</v>
      </c>
      <c r="F1039" s="73" t="s">
        <v>501</v>
      </c>
      <c r="G1039" s="66" t="s">
        <v>296</v>
      </c>
    </row>
    <row r="1040" spans="1:7" ht="15" customHeight="1" x14ac:dyDescent="0.25">
      <c r="A1040" s="201" t="s">
        <v>29</v>
      </c>
      <c r="B1040" s="202"/>
      <c r="C1040" s="203"/>
      <c r="D1040" s="111">
        <f>SUM(D1033,D1023,D1024)</f>
        <v>2460</v>
      </c>
      <c r="E1040" s="11" t="s">
        <v>34</v>
      </c>
      <c r="F1040" s="123" t="s">
        <v>296</v>
      </c>
      <c r="G1040" s="130"/>
    </row>
    <row r="1041" spans="1:7" x14ac:dyDescent="0.25">
      <c r="A1041" s="204"/>
      <c r="B1041" s="205"/>
      <c r="C1041" s="206"/>
      <c r="D1041" s="111">
        <f>SUM(D1035,D1034,D1031,D1029,D1027,D1025,D1021,D1028,D1037,D1039)</f>
        <v>11351</v>
      </c>
      <c r="E1041" s="11" t="s">
        <v>7</v>
      </c>
      <c r="F1041" s="124"/>
      <c r="G1041" s="133"/>
    </row>
    <row r="1042" spans="1:7" ht="32.25" customHeight="1" x14ac:dyDescent="0.25">
      <c r="A1042" s="173" t="s">
        <v>287</v>
      </c>
      <c r="B1042" s="174"/>
      <c r="C1042" s="175"/>
      <c r="D1042" s="5">
        <f>SUM(D1040)</f>
        <v>2460</v>
      </c>
      <c r="E1042" s="58" t="s">
        <v>34</v>
      </c>
      <c r="F1042" s="184">
        <f>SUM(D1042,D1043,D1044)</f>
        <v>17911</v>
      </c>
      <c r="G1042" s="185"/>
    </row>
    <row r="1043" spans="1:7" ht="15.75" x14ac:dyDescent="0.25">
      <c r="A1043" s="176"/>
      <c r="B1043" s="177"/>
      <c r="C1043" s="178"/>
      <c r="D1043" s="5">
        <f>SUM(D1018,D1041)</f>
        <v>13511</v>
      </c>
      <c r="E1043" s="58" t="s">
        <v>7</v>
      </c>
      <c r="F1043" s="186"/>
      <c r="G1043" s="187"/>
    </row>
    <row r="1044" spans="1:7" ht="15" customHeight="1" x14ac:dyDescent="0.25">
      <c r="A1044" s="179"/>
      <c r="B1044" s="180"/>
      <c r="C1044" s="181"/>
      <c r="D1044" s="5">
        <f>SUM(D1019)</f>
        <v>1940</v>
      </c>
      <c r="E1044" s="58" t="s">
        <v>1</v>
      </c>
      <c r="F1044" s="188"/>
      <c r="G1044" s="189"/>
    </row>
    <row r="1045" spans="1:7" ht="18.75" customHeight="1" x14ac:dyDescent="0.25">
      <c r="A1045" s="246" t="s">
        <v>289</v>
      </c>
      <c r="B1045" s="247"/>
      <c r="C1045" s="247"/>
      <c r="D1045" s="247"/>
      <c r="E1045" s="247"/>
      <c r="F1045" s="247"/>
      <c r="G1045" s="248"/>
    </row>
    <row r="1046" spans="1:7" ht="27" customHeight="1" x14ac:dyDescent="0.25">
      <c r="A1046" s="154" t="s">
        <v>230</v>
      </c>
      <c r="B1046" s="155"/>
      <c r="C1046" s="155"/>
      <c r="D1046" s="155"/>
      <c r="E1046" s="155"/>
      <c r="F1046" s="155"/>
      <c r="G1046" s="156"/>
    </row>
    <row r="1047" spans="1:7" x14ac:dyDescent="0.25">
      <c r="A1047" s="127" t="s">
        <v>18</v>
      </c>
      <c r="B1047" s="121" t="s">
        <v>54</v>
      </c>
      <c r="C1047" s="145" t="s">
        <v>710</v>
      </c>
      <c r="D1047" s="126">
        <v>710</v>
      </c>
      <c r="E1047" s="122" t="s">
        <v>7</v>
      </c>
      <c r="F1047" s="211" t="s">
        <v>316</v>
      </c>
      <c r="G1047" s="118" t="s">
        <v>296</v>
      </c>
    </row>
    <row r="1048" spans="1:7" x14ac:dyDescent="0.25">
      <c r="A1048" s="127"/>
      <c r="B1048" s="121"/>
      <c r="C1048" s="147"/>
      <c r="D1048" s="126"/>
      <c r="E1048" s="122"/>
      <c r="F1048" s="212"/>
      <c r="G1048" s="119"/>
    </row>
    <row r="1049" spans="1:7" x14ac:dyDescent="0.25">
      <c r="A1049" s="127" t="s">
        <v>20</v>
      </c>
      <c r="B1049" s="121" t="s">
        <v>75</v>
      </c>
      <c r="C1049" s="145" t="s">
        <v>711</v>
      </c>
      <c r="D1049" s="126">
        <v>1360</v>
      </c>
      <c r="E1049" s="122" t="s">
        <v>7</v>
      </c>
      <c r="F1049" s="211" t="s">
        <v>316</v>
      </c>
      <c r="G1049" s="118" t="s">
        <v>296</v>
      </c>
    </row>
    <row r="1050" spans="1:7" ht="14.25" customHeight="1" x14ac:dyDescent="0.25">
      <c r="A1050" s="127"/>
      <c r="B1050" s="121"/>
      <c r="C1050" s="147"/>
      <c r="D1050" s="126"/>
      <c r="E1050" s="122"/>
      <c r="F1050" s="212"/>
      <c r="G1050" s="119"/>
    </row>
    <row r="1051" spans="1:7" x14ac:dyDescent="0.25">
      <c r="A1051" s="127" t="s">
        <v>21</v>
      </c>
      <c r="B1051" s="121" t="s">
        <v>35</v>
      </c>
      <c r="C1051" s="145" t="s">
        <v>713</v>
      </c>
      <c r="D1051" s="126">
        <v>1050</v>
      </c>
      <c r="E1051" s="122" t="s">
        <v>7</v>
      </c>
      <c r="F1051" s="211" t="s">
        <v>316</v>
      </c>
      <c r="G1051" s="118" t="s">
        <v>296</v>
      </c>
    </row>
    <row r="1052" spans="1:7" x14ac:dyDescent="0.25">
      <c r="A1052" s="127"/>
      <c r="B1052" s="121"/>
      <c r="C1052" s="147"/>
      <c r="D1052" s="126"/>
      <c r="E1052" s="122"/>
      <c r="F1052" s="212"/>
      <c r="G1052" s="119"/>
    </row>
    <row r="1053" spans="1:7" ht="17.25" customHeight="1" x14ac:dyDescent="0.25">
      <c r="A1053" s="127" t="s">
        <v>22</v>
      </c>
      <c r="B1053" s="121" t="s">
        <v>137</v>
      </c>
      <c r="C1053" s="145" t="s">
        <v>710</v>
      </c>
      <c r="D1053" s="126">
        <v>320</v>
      </c>
      <c r="E1053" s="122" t="s">
        <v>7</v>
      </c>
      <c r="F1053" s="211" t="s">
        <v>316</v>
      </c>
      <c r="G1053" s="118" t="s">
        <v>296</v>
      </c>
    </row>
    <row r="1054" spans="1:7" x14ac:dyDescent="0.25">
      <c r="A1054" s="127"/>
      <c r="B1054" s="121"/>
      <c r="C1054" s="147"/>
      <c r="D1054" s="126"/>
      <c r="E1054" s="122"/>
      <c r="F1054" s="212"/>
      <c r="G1054" s="119"/>
    </row>
    <row r="1055" spans="1:7" x14ac:dyDescent="0.25">
      <c r="A1055" s="127" t="s">
        <v>23</v>
      </c>
      <c r="B1055" s="121" t="s">
        <v>92</v>
      </c>
      <c r="C1055" s="145" t="s">
        <v>710</v>
      </c>
      <c r="D1055" s="126">
        <v>450</v>
      </c>
      <c r="E1055" s="122" t="s">
        <v>7</v>
      </c>
      <c r="F1055" s="211" t="s">
        <v>316</v>
      </c>
      <c r="G1055" s="118" t="s">
        <v>296</v>
      </c>
    </row>
    <row r="1056" spans="1:7" x14ac:dyDescent="0.25">
      <c r="A1056" s="127"/>
      <c r="B1056" s="121"/>
      <c r="C1056" s="147"/>
      <c r="D1056" s="126"/>
      <c r="E1056" s="122"/>
      <c r="F1056" s="212"/>
      <c r="G1056" s="119"/>
    </row>
    <row r="1057" spans="1:7" x14ac:dyDescent="0.25">
      <c r="A1057" s="171" t="s">
        <v>24</v>
      </c>
      <c r="B1057" s="172" t="s">
        <v>9</v>
      </c>
      <c r="C1057" s="193" t="s">
        <v>788</v>
      </c>
      <c r="D1057" s="170">
        <v>350</v>
      </c>
      <c r="E1057" s="129" t="s">
        <v>7</v>
      </c>
      <c r="F1057" s="211" t="s">
        <v>316</v>
      </c>
      <c r="G1057" s="118" t="s">
        <v>296</v>
      </c>
    </row>
    <row r="1058" spans="1:7" x14ac:dyDescent="0.25">
      <c r="A1058" s="171"/>
      <c r="B1058" s="172"/>
      <c r="C1058" s="194"/>
      <c r="D1058" s="170"/>
      <c r="E1058" s="129"/>
      <c r="F1058" s="212"/>
      <c r="G1058" s="119"/>
    </row>
    <row r="1059" spans="1:7" x14ac:dyDescent="0.25">
      <c r="A1059" s="127" t="s">
        <v>25</v>
      </c>
      <c r="B1059" s="121" t="s">
        <v>58</v>
      </c>
      <c r="C1059" s="145" t="s">
        <v>712</v>
      </c>
      <c r="D1059" s="126">
        <v>350</v>
      </c>
      <c r="E1059" s="122" t="s">
        <v>7</v>
      </c>
      <c r="F1059" s="211" t="s">
        <v>316</v>
      </c>
      <c r="G1059" s="118" t="s">
        <v>296</v>
      </c>
    </row>
    <row r="1060" spans="1:7" x14ac:dyDescent="0.25">
      <c r="A1060" s="127"/>
      <c r="B1060" s="121"/>
      <c r="C1060" s="147"/>
      <c r="D1060" s="126"/>
      <c r="E1060" s="122"/>
      <c r="F1060" s="212"/>
      <c r="G1060" s="119"/>
    </row>
    <row r="1061" spans="1:7" x14ac:dyDescent="0.25">
      <c r="A1061" s="127" t="s">
        <v>26</v>
      </c>
      <c r="B1061" s="121" t="s">
        <v>31</v>
      </c>
      <c r="C1061" s="145" t="s">
        <v>714</v>
      </c>
      <c r="D1061" s="126">
        <v>360</v>
      </c>
      <c r="E1061" s="122" t="s">
        <v>7</v>
      </c>
      <c r="F1061" s="211" t="s">
        <v>316</v>
      </c>
      <c r="G1061" s="118" t="s">
        <v>296</v>
      </c>
    </row>
    <row r="1062" spans="1:7" x14ac:dyDescent="0.25">
      <c r="A1062" s="127"/>
      <c r="B1062" s="121"/>
      <c r="C1062" s="147"/>
      <c r="D1062" s="126"/>
      <c r="E1062" s="122"/>
      <c r="F1062" s="212"/>
      <c r="G1062" s="119"/>
    </row>
    <row r="1063" spans="1:7" x14ac:dyDescent="0.25">
      <c r="A1063" s="127" t="s">
        <v>27</v>
      </c>
      <c r="B1063" s="121" t="s">
        <v>6</v>
      </c>
      <c r="C1063" s="145" t="s">
        <v>710</v>
      </c>
      <c r="D1063" s="126">
        <v>1470</v>
      </c>
      <c r="E1063" s="122" t="s">
        <v>7</v>
      </c>
      <c r="F1063" s="211" t="s">
        <v>316</v>
      </c>
      <c r="G1063" s="118" t="s">
        <v>296</v>
      </c>
    </row>
    <row r="1064" spans="1:7" x14ac:dyDescent="0.25">
      <c r="A1064" s="127"/>
      <c r="B1064" s="121"/>
      <c r="C1064" s="147"/>
      <c r="D1064" s="126"/>
      <c r="E1064" s="122"/>
      <c r="F1064" s="212"/>
      <c r="G1064" s="119"/>
    </row>
    <row r="1065" spans="1:7" ht="25.5" x14ac:dyDescent="0.25">
      <c r="A1065" s="4"/>
      <c r="B1065" s="10" t="s">
        <v>29</v>
      </c>
      <c r="C1065" s="112"/>
      <c r="D1065" s="111">
        <f>SUM(D1063,D1059,D1061,D1057,D1055,D1053,D1051,D1049,D1047)</f>
        <v>6420</v>
      </c>
      <c r="E1065" s="11" t="s">
        <v>7</v>
      </c>
      <c r="F1065" s="182" t="s">
        <v>296</v>
      </c>
      <c r="G1065" s="183"/>
    </row>
    <row r="1066" spans="1:7" ht="15" customHeight="1" x14ac:dyDescent="0.25">
      <c r="A1066" s="134" t="s">
        <v>231</v>
      </c>
      <c r="B1066" s="135"/>
      <c r="C1066" s="135"/>
      <c r="D1066" s="135"/>
      <c r="E1066" s="135"/>
      <c r="F1066" s="135"/>
      <c r="G1066" s="136"/>
    </row>
    <row r="1067" spans="1:7" x14ac:dyDescent="0.25">
      <c r="A1067" s="127">
        <v>1</v>
      </c>
      <c r="B1067" s="121" t="s">
        <v>57</v>
      </c>
      <c r="C1067" s="145" t="s">
        <v>715</v>
      </c>
      <c r="D1067" s="126">
        <v>640</v>
      </c>
      <c r="E1067" s="122" t="s">
        <v>34</v>
      </c>
      <c r="F1067" s="211" t="s">
        <v>316</v>
      </c>
      <c r="G1067" s="118" t="s">
        <v>296</v>
      </c>
    </row>
    <row r="1068" spans="1:7" x14ac:dyDescent="0.25">
      <c r="A1068" s="127"/>
      <c r="B1068" s="121"/>
      <c r="C1068" s="147"/>
      <c r="D1068" s="126"/>
      <c r="E1068" s="122"/>
      <c r="F1068" s="212"/>
      <c r="G1068" s="119"/>
    </row>
    <row r="1069" spans="1:7" x14ac:dyDescent="0.25">
      <c r="A1069" s="127">
        <v>2</v>
      </c>
      <c r="B1069" s="121" t="s">
        <v>6</v>
      </c>
      <c r="C1069" s="145" t="s">
        <v>531</v>
      </c>
      <c r="D1069" s="106">
        <v>1000</v>
      </c>
      <c r="E1069" s="1" t="s">
        <v>34</v>
      </c>
      <c r="F1069" s="211" t="s">
        <v>316</v>
      </c>
      <c r="G1069" s="118" t="s">
        <v>296</v>
      </c>
    </row>
    <row r="1070" spans="1:7" x14ac:dyDescent="0.25">
      <c r="A1070" s="127"/>
      <c r="B1070" s="121"/>
      <c r="C1070" s="147"/>
      <c r="D1070" s="106">
        <v>1720</v>
      </c>
      <c r="E1070" s="1" t="s">
        <v>7</v>
      </c>
      <c r="F1070" s="212"/>
      <c r="G1070" s="119"/>
    </row>
    <row r="1071" spans="1:7" x14ac:dyDescent="0.25">
      <c r="A1071" s="127">
        <v>3</v>
      </c>
      <c r="B1071" s="121" t="s">
        <v>75</v>
      </c>
      <c r="C1071" s="145" t="s">
        <v>717</v>
      </c>
      <c r="D1071" s="126">
        <v>450</v>
      </c>
      <c r="E1071" s="122" t="s">
        <v>7</v>
      </c>
      <c r="F1071" s="211" t="s">
        <v>316</v>
      </c>
      <c r="G1071" s="118" t="s">
        <v>296</v>
      </c>
    </row>
    <row r="1072" spans="1:7" x14ac:dyDescent="0.25">
      <c r="A1072" s="127"/>
      <c r="B1072" s="121"/>
      <c r="C1072" s="147"/>
      <c r="D1072" s="126"/>
      <c r="E1072" s="122"/>
      <c r="F1072" s="212"/>
      <c r="G1072" s="119"/>
    </row>
    <row r="1073" spans="1:7" x14ac:dyDescent="0.25">
      <c r="A1073" s="127">
        <v>4</v>
      </c>
      <c r="B1073" s="121" t="s">
        <v>36</v>
      </c>
      <c r="C1073" s="145" t="s">
        <v>718</v>
      </c>
      <c r="D1073" s="126">
        <v>400</v>
      </c>
      <c r="E1073" s="122" t="s">
        <v>7</v>
      </c>
      <c r="F1073" s="211" t="s">
        <v>316</v>
      </c>
      <c r="G1073" s="118" t="s">
        <v>296</v>
      </c>
    </row>
    <row r="1074" spans="1:7" x14ac:dyDescent="0.25">
      <c r="A1074" s="127"/>
      <c r="B1074" s="121"/>
      <c r="C1074" s="147"/>
      <c r="D1074" s="126"/>
      <c r="E1074" s="122"/>
      <c r="F1074" s="212"/>
      <c r="G1074" s="119"/>
    </row>
    <row r="1075" spans="1:7" x14ac:dyDescent="0.25">
      <c r="A1075" s="127">
        <v>5</v>
      </c>
      <c r="B1075" s="121" t="s">
        <v>45</v>
      </c>
      <c r="C1075" s="145" t="s">
        <v>719</v>
      </c>
      <c r="D1075" s="126">
        <v>590</v>
      </c>
      <c r="E1075" s="122" t="s">
        <v>7</v>
      </c>
      <c r="F1075" s="211" t="s">
        <v>316</v>
      </c>
      <c r="G1075" s="118" t="s">
        <v>296</v>
      </c>
    </row>
    <row r="1076" spans="1:7" x14ac:dyDescent="0.25">
      <c r="A1076" s="127"/>
      <c r="B1076" s="121"/>
      <c r="C1076" s="147"/>
      <c r="D1076" s="126"/>
      <c r="E1076" s="122"/>
      <c r="F1076" s="212"/>
      <c r="G1076" s="119"/>
    </row>
    <row r="1077" spans="1:7" ht="15" customHeight="1" x14ac:dyDescent="0.25">
      <c r="A1077" s="127">
        <v>6</v>
      </c>
      <c r="B1077" s="121" t="s">
        <v>232</v>
      </c>
      <c r="C1077" s="145" t="s">
        <v>720</v>
      </c>
      <c r="D1077" s="126">
        <v>720</v>
      </c>
      <c r="E1077" s="122" t="s">
        <v>7</v>
      </c>
      <c r="F1077" s="211" t="s">
        <v>316</v>
      </c>
      <c r="G1077" s="118" t="s">
        <v>296</v>
      </c>
    </row>
    <row r="1078" spans="1:7" x14ac:dyDescent="0.25">
      <c r="A1078" s="127"/>
      <c r="B1078" s="121"/>
      <c r="C1078" s="147"/>
      <c r="D1078" s="126"/>
      <c r="E1078" s="122"/>
      <c r="F1078" s="212"/>
      <c r="G1078" s="119"/>
    </row>
    <row r="1079" spans="1:7" ht="15" customHeight="1" x14ac:dyDescent="0.25">
      <c r="A1079" s="127">
        <v>7</v>
      </c>
      <c r="B1079" s="121" t="s">
        <v>54</v>
      </c>
      <c r="C1079" s="145" t="s">
        <v>721</v>
      </c>
      <c r="D1079" s="126">
        <v>1390</v>
      </c>
      <c r="E1079" s="122" t="s">
        <v>7</v>
      </c>
      <c r="F1079" s="211" t="s">
        <v>316</v>
      </c>
      <c r="G1079" s="118" t="s">
        <v>296</v>
      </c>
    </row>
    <row r="1080" spans="1:7" x14ac:dyDescent="0.25">
      <c r="A1080" s="127"/>
      <c r="B1080" s="121"/>
      <c r="C1080" s="147"/>
      <c r="D1080" s="126"/>
      <c r="E1080" s="122"/>
      <c r="F1080" s="212"/>
      <c r="G1080" s="119"/>
    </row>
    <row r="1081" spans="1:7" ht="15" customHeight="1" x14ac:dyDescent="0.25">
      <c r="A1081" s="127">
        <v>8</v>
      </c>
      <c r="B1081" s="121" t="s">
        <v>0</v>
      </c>
      <c r="C1081" s="145" t="s">
        <v>722</v>
      </c>
      <c r="D1081" s="126">
        <v>600</v>
      </c>
      <c r="E1081" s="122" t="s">
        <v>7</v>
      </c>
      <c r="F1081" s="211" t="s">
        <v>316</v>
      </c>
      <c r="G1081" s="118" t="s">
        <v>296</v>
      </c>
    </row>
    <row r="1082" spans="1:7" x14ac:dyDescent="0.25">
      <c r="A1082" s="127"/>
      <c r="B1082" s="121"/>
      <c r="C1082" s="147"/>
      <c r="D1082" s="126"/>
      <c r="E1082" s="122"/>
      <c r="F1082" s="212"/>
      <c r="G1082" s="119"/>
    </row>
    <row r="1083" spans="1:7" ht="15" customHeight="1" x14ac:dyDescent="0.25">
      <c r="A1083" s="127">
        <v>9</v>
      </c>
      <c r="B1083" s="121" t="s">
        <v>41</v>
      </c>
      <c r="C1083" s="145" t="s">
        <v>716</v>
      </c>
      <c r="D1083" s="126">
        <v>480</v>
      </c>
      <c r="E1083" s="122" t="s">
        <v>7</v>
      </c>
      <c r="F1083" s="211" t="s">
        <v>316</v>
      </c>
      <c r="G1083" s="118" t="s">
        <v>296</v>
      </c>
    </row>
    <row r="1084" spans="1:7" x14ac:dyDescent="0.25">
      <c r="A1084" s="127"/>
      <c r="B1084" s="121"/>
      <c r="C1084" s="147"/>
      <c r="D1084" s="126"/>
      <c r="E1084" s="122"/>
      <c r="F1084" s="212"/>
      <c r="G1084" s="119"/>
    </row>
    <row r="1085" spans="1:7" ht="15" customHeight="1" x14ac:dyDescent="0.25">
      <c r="A1085" s="127">
        <v>10</v>
      </c>
      <c r="B1085" s="121" t="s">
        <v>10</v>
      </c>
      <c r="C1085" s="145" t="s">
        <v>723</v>
      </c>
      <c r="D1085" s="126">
        <v>220</v>
      </c>
      <c r="E1085" s="122" t="s">
        <v>7</v>
      </c>
      <c r="F1085" s="211" t="s">
        <v>316</v>
      </c>
      <c r="G1085" s="118" t="s">
        <v>296</v>
      </c>
    </row>
    <row r="1086" spans="1:7" ht="24.75" customHeight="1" x14ac:dyDescent="0.25">
      <c r="A1086" s="127"/>
      <c r="B1086" s="121"/>
      <c r="C1086" s="147"/>
      <c r="D1086" s="126"/>
      <c r="E1086" s="122"/>
      <c r="F1086" s="212"/>
      <c r="G1086" s="119"/>
    </row>
    <row r="1087" spans="1:7" ht="15" customHeight="1" x14ac:dyDescent="0.25">
      <c r="A1087" s="127">
        <v>11</v>
      </c>
      <c r="B1087" s="121" t="s">
        <v>233</v>
      </c>
      <c r="C1087" s="145" t="s">
        <v>724</v>
      </c>
      <c r="D1087" s="126">
        <v>7567</v>
      </c>
      <c r="E1087" s="122" t="s">
        <v>7</v>
      </c>
      <c r="F1087" s="211" t="s">
        <v>501</v>
      </c>
      <c r="G1087" s="63" t="s">
        <v>861</v>
      </c>
    </row>
    <row r="1088" spans="1:7" ht="15" customHeight="1" x14ac:dyDescent="0.25">
      <c r="A1088" s="127"/>
      <c r="B1088" s="121"/>
      <c r="C1088" s="146"/>
      <c r="D1088" s="126"/>
      <c r="E1088" s="122"/>
      <c r="F1088" s="272"/>
      <c r="G1088" s="63" t="s">
        <v>862</v>
      </c>
    </row>
    <row r="1089" spans="1:7" ht="17.25" customHeight="1" x14ac:dyDescent="0.25">
      <c r="A1089" s="127"/>
      <c r="B1089" s="121"/>
      <c r="C1089" s="147"/>
      <c r="D1089" s="126"/>
      <c r="E1089" s="122"/>
      <c r="F1089" s="212"/>
      <c r="G1089" s="63" t="s">
        <v>863</v>
      </c>
    </row>
    <row r="1090" spans="1:7" ht="15" customHeight="1" x14ac:dyDescent="0.25">
      <c r="A1090" s="201" t="s">
        <v>29</v>
      </c>
      <c r="B1090" s="202"/>
      <c r="C1090" s="203"/>
      <c r="D1090" s="111">
        <f>SUM(D1067,D1069)</f>
        <v>1640</v>
      </c>
      <c r="E1090" s="11" t="s">
        <v>34</v>
      </c>
      <c r="F1090" s="123" t="s">
        <v>296</v>
      </c>
      <c r="G1090" s="130"/>
    </row>
    <row r="1091" spans="1:7" x14ac:dyDescent="0.25">
      <c r="A1091" s="204"/>
      <c r="B1091" s="205"/>
      <c r="C1091" s="206"/>
      <c r="D1091" s="111">
        <f>SUM(D1087,D1085,D1083,D1081,D1079,D1077,D1075,D1073,D1071,D1070)</f>
        <v>14137</v>
      </c>
      <c r="E1091" s="11" t="s">
        <v>7</v>
      </c>
      <c r="F1091" s="124"/>
      <c r="G1091" s="133"/>
    </row>
    <row r="1092" spans="1:7" ht="31.5" customHeight="1" x14ac:dyDescent="0.25">
      <c r="A1092" s="173" t="s">
        <v>288</v>
      </c>
      <c r="B1092" s="174"/>
      <c r="C1092" s="175"/>
      <c r="D1092" s="5">
        <f>SUM(D1090)</f>
        <v>1640</v>
      </c>
      <c r="E1092" s="58" t="s">
        <v>34</v>
      </c>
      <c r="F1092" s="184">
        <f>SUM(D1092,D1093,D1094)</f>
        <v>22197</v>
      </c>
      <c r="G1092" s="185"/>
    </row>
    <row r="1093" spans="1:7" ht="30.75" customHeight="1" x14ac:dyDescent="0.25">
      <c r="A1093" s="176"/>
      <c r="B1093" s="177"/>
      <c r="C1093" s="178"/>
      <c r="D1093" s="5">
        <f>SUM(D1065,D1091)</f>
        <v>20557</v>
      </c>
      <c r="E1093" s="58" t="s">
        <v>7</v>
      </c>
      <c r="F1093" s="186"/>
      <c r="G1093" s="187"/>
    </row>
    <row r="1094" spans="1:7" ht="15" customHeight="1" x14ac:dyDescent="0.25">
      <c r="A1094" s="179"/>
      <c r="B1094" s="180"/>
      <c r="C1094" s="181"/>
      <c r="D1094" s="5">
        <v>0</v>
      </c>
      <c r="E1094" s="58" t="s">
        <v>1</v>
      </c>
      <c r="F1094" s="188"/>
      <c r="G1094" s="189"/>
    </row>
    <row r="1095" spans="1:7" ht="18.75" customHeight="1" x14ac:dyDescent="0.25">
      <c r="A1095" s="246" t="s">
        <v>291</v>
      </c>
      <c r="B1095" s="247"/>
      <c r="C1095" s="247"/>
      <c r="D1095" s="247"/>
      <c r="E1095" s="247"/>
      <c r="F1095" s="247"/>
      <c r="G1095" s="248"/>
    </row>
    <row r="1096" spans="1:7" ht="18.75" customHeight="1" x14ac:dyDescent="0.25">
      <c r="A1096" s="134" t="s">
        <v>234</v>
      </c>
      <c r="B1096" s="135"/>
      <c r="C1096" s="135"/>
      <c r="D1096" s="135"/>
      <c r="E1096" s="135"/>
      <c r="F1096" s="135"/>
      <c r="G1096" s="136"/>
    </row>
    <row r="1097" spans="1:7" x14ac:dyDescent="0.25">
      <c r="A1097" s="127">
        <v>1</v>
      </c>
      <c r="B1097" s="121" t="s">
        <v>35</v>
      </c>
      <c r="C1097" s="145" t="s">
        <v>725</v>
      </c>
      <c r="D1097" s="126">
        <v>600</v>
      </c>
      <c r="E1097" s="122" t="s">
        <v>34</v>
      </c>
      <c r="F1097" s="211" t="s">
        <v>316</v>
      </c>
      <c r="G1097" s="118" t="s">
        <v>296</v>
      </c>
    </row>
    <row r="1098" spans="1:7" ht="29.25" customHeight="1" x14ac:dyDescent="0.25">
      <c r="A1098" s="127"/>
      <c r="B1098" s="121"/>
      <c r="C1098" s="147"/>
      <c r="D1098" s="126"/>
      <c r="E1098" s="122"/>
      <c r="F1098" s="212"/>
      <c r="G1098" s="119"/>
    </row>
    <row r="1099" spans="1:7" ht="15" customHeight="1" x14ac:dyDescent="0.25">
      <c r="A1099" s="127">
        <v>2</v>
      </c>
      <c r="B1099" s="121" t="s">
        <v>235</v>
      </c>
      <c r="C1099" s="145" t="s">
        <v>725</v>
      </c>
      <c r="D1099" s="126">
        <v>210</v>
      </c>
      <c r="E1099" s="122" t="s">
        <v>1</v>
      </c>
      <c r="F1099" s="211" t="s">
        <v>316</v>
      </c>
      <c r="G1099" s="118" t="s">
        <v>296</v>
      </c>
    </row>
    <row r="1100" spans="1:7" ht="14.25" customHeight="1" x14ac:dyDescent="0.25">
      <c r="A1100" s="127"/>
      <c r="B1100" s="121"/>
      <c r="C1100" s="147"/>
      <c r="D1100" s="126"/>
      <c r="E1100" s="122"/>
      <c r="F1100" s="212"/>
      <c r="G1100" s="119"/>
    </row>
    <row r="1101" spans="1:7" ht="15" customHeight="1" x14ac:dyDescent="0.25">
      <c r="A1101" s="127">
        <v>3</v>
      </c>
      <c r="B1101" s="121" t="s">
        <v>0</v>
      </c>
      <c r="C1101" s="145" t="s">
        <v>725</v>
      </c>
      <c r="D1101" s="126">
        <v>620</v>
      </c>
      <c r="E1101" s="122" t="s">
        <v>34</v>
      </c>
      <c r="F1101" s="211" t="s">
        <v>316</v>
      </c>
      <c r="G1101" s="118" t="s">
        <v>296</v>
      </c>
    </row>
    <row r="1102" spans="1:7" x14ac:dyDescent="0.25">
      <c r="A1102" s="127"/>
      <c r="B1102" s="121"/>
      <c r="C1102" s="147"/>
      <c r="D1102" s="126"/>
      <c r="E1102" s="122"/>
      <c r="F1102" s="212"/>
      <c r="G1102" s="119"/>
    </row>
    <row r="1103" spans="1:7" ht="19.5" customHeight="1" x14ac:dyDescent="0.25">
      <c r="A1103" s="127">
        <v>4</v>
      </c>
      <c r="B1103" s="121" t="s">
        <v>133</v>
      </c>
      <c r="C1103" s="145" t="s">
        <v>726</v>
      </c>
      <c r="D1103" s="126">
        <v>860</v>
      </c>
      <c r="E1103" s="122" t="s">
        <v>1</v>
      </c>
      <c r="F1103" s="211" t="s">
        <v>316</v>
      </c>
      <c r="G1103" s="118" t="s">
        <v>296</v>
      </c>
    </row>
    <row r="1104" spans="1:7" x14ac:dyDescent="0.25">
      <c r="A1104" s="127"/>
      <c r="B1104" s="121"/>
      <c r="C1104" s="147"/>
      <c r="D1104" s="126"/>
      <c r="E1104" s="122"/>
      <c r="F1104" s="212"/>
      <c r="G1104" s="119"/>
    </row>
    <row r="1105" spans="1:7" ht="15" customHeight="1" x14ac:dyDescent="0.25">
      <c r="A1105" s="127">
        <v>5</v>
      </c>
      <c r="B1105" s="121" t="s">
        <v>236</v>
      </c>
      <c r="C1105" s="145" t="s">
        <v>727</v>
      </c>
      <c r="D1105" s="126">
        <v>600</v>
      </c>
      <c r="E1105" s="122" t="s">
        <v>1</v>
      </c>
      <c r="F1105" s="211" t="s">
        <v>316</v>
      </c>
      <c r="G1105" s="118" t="s">
        <v>296</v>
      </c>
    </row>
    <row r="1106" spans="1:7" x14ac:dyDescent="0.25">
      <c r="A1106" s="127"/>
      <c r="B1106" s="121"/>
      <c r="C1106" s="147"/>
      <c r="D1106" s="126"/>
      <c r="E1106" s="122"/>
      <c r="F1106" s="212"/>
      <c r="G1106" s="119"/>
    </row>
    <row r="1107" spans="1:7" ht="15" customHeight="1" x14ac:dyDescent="0.25">
      <c r="A1107" s="127">
        <v>6</v>
      </c>
      <c r="B1107" s="172" t="s">
        <v>237</v>
      </c>
      <c r="C1107" s="193" t="s">
        <v>730</v>
      </c>
      <c r="D1107" s="170">
        <v>720</v>
      </c>
      <c r="E1107" s="129" t="s">
        <v>1</v>
      </c>
      <c r="F1107" s="211" t="s">
        <v>316</v>
      </c>
      <c r="G1107" s="118" t="s">
        <v>296</v>
      </c>
    </row>
    <row r="1108" spans="1:7" x14ac:dyDescent="0.25">
      <c r="A1108" s="127"/>
      <c r="B1108" s="172"/>
      <c r="C1108" s="194"/>
      <c r="D1108" s="170"/>
      <c r="E1108" s="129"/>
      <c r="F1108" s="212"/>
      <c r="G1108" s="119"/>
    </row>
    <row r="1109" spans="1:7" ht="15" customHeight="1" x14ac:dyDescent="0.25">
      <c r="A1109" s="127">
        <v>7</v>
      </c>
      <c r="B1109" s="121" t="s">
        <v>238</v>
      </c>
      <c r="C1109" s="145" t="s">
        <v>732</v>
      </c>
      <c r="D1109" s="126">
        <v>720</v>
      </c>
      <c r="E1109" s="122" t="s">
        <v>1</v>
      </c>
      <c r="F1109" s="211" t="s">
        <v>316</v>
      </c>
      <c r="G1109" s="118" t="s">
        <v>296</v>
      </c>
    </row>
    <row r="1110" spans="1:7" x14ac:dyDescent="0.25">
      <c r="A1110" s="127"/>
      <c r="B1110" s="121"/>
      <c r="C1110" s="147"/>
      <c r="D1110" s="126"/>
      <c r="E1110" s="122"/>
      <c r="F1110" s="212"/>
      <c r="G1110" s="119"/>
    </row>
    <row r="1111" spans="1:7" ht="13.5" customHeight="1" x14ac:dyDescent="0.25">
      <c r="A1111" s="127">
        <v>8</v>
      </c>
      <c r="B1111" s="121" t="s">
        <v>239</v>
      </c>
      <c r="C1111" s="145" t="s">
        <v>733</v>
      </c>
      <c r="D1111" s="126">
        <v>720</v>
      </c>
      <c r="E1111" s="122" t="s">
        <v>1</v>
      </c>
      <c r="F1111" s="211" t="s">
        <v>316</v>
      </c>
      <c r="G1111" s="118" t="s">
        <v>296</v>
      </c>
    </row>
    <row r="1112" spans="1:7" x14ac:dyDescent="0.25">
      <c r="A1112" s="127"/>
      <c r="B1112" s="121"/>
      <c r="C1112" s="147"/>
      <c r="D1112" s="126"/>
      <c r="E1112" s="122"/>
      <c r="F1112" s="212"/>
      <c r="G1112" s="119"/>
    </row>
    <row r="1113" spans="1:7" ht="15" customHeight="1" x14ac:dyDescent="0.25">
      <c r="A1113" s="127">
        <v>9</v>
      </c>
      <c r="B1113" s="121" t="s">
        <v>240</v>
      </c>
      <c r="C1113" s="145" t="s">
        <v>672</v>
      </c>
      <c r="D1113" s="126">
        <v>450</v>
      </c>
      <c r="E1113" s="122" t="s">
        <v>1</v>
      </c>
      <c r="F1113" s="211" t="s">
        <v>316</v>
      </c>
      <c r="G1113" s="118" t="s">
        <v>296</v>
      </c>
    </row>
    <row r="1114" spans="1:7" x14ac:dyDescent="0.25">
      <c r="A1114" s="127"/>
      <c r="B1114" s="121"/>
      <c r="C1114" s="147"/>
      <c r="D1114" s="126"/>
      <c r="E1114" s="122"/>
      <c r="F1114" s="212"/>
      <c r="G1114" s="119"/>
    </row>
    <row r="1115" spans="1:7" ht="15" customHeight="1" x14ac:dyDescent="0.25">
      <c r="A1115" s="127">
        <v>10</v>
      </c>
      <c r="B1115" s="142" t="s">
        <v>869</v>
      </c>
      <c r="C1115" s="193" t="s">
        <v>905</v>
      </c>
      <c r="D1115" s="148">
        <v>6519</v>
      </c>
      <c r="E1115" s="122" t="s">
        <v>1</v>
      </c>
      <c r="F1115" s="211" t="s">
        <v>501</v>
      </c>
      <c r="G1115" s="61" t="s">
        <v>865</v>
      </c>
    </row>
    <row r="1116" spans="1:7" ht="33" customHeight="1" x14ac:dyDescent="0.25">
      <c r="A1116" s="127"/>
      <c r="B1116" s="144"/>
      <c r="C1116" s="194"/>
      <c r="D1116" s="150"/>
      <c r="E1116" s="122"/>
      <c r="F1116" s="212"/>
      <c r="G1116" s="61" t="s">
        <v>866</v>
      </c>
    </row>
    <row r="1117" spans="1:7" ht="15.75" customHeight="1" x14ac:dyDescent="0.25">
      <c r="A1117" s="201" t="s">
        <v>29</v>
      </c>
      <c r="B1117" s="202"/>
      <c r="C1117" s="203"/>
      <c r="D1117" s="111">
        <f>SUM(D1101,D1097)</f>
        <v>1220</v>
      </c>
      <c r="E1117" s="11" t="s">
        <v>34</v>
      </c>
      <c r="F1117" s="123" t="s">
        <v>296</v>
      </c>
      <c r="G1117" s="130"/>
    </row>
    <row r="1118" spans="1:7" x14ac:dyDescent="0.25">
      <c r="A1118" s="204"/>
      <c r="B1118" s="205"/>
      <c r="C1118" s="206"/>
      <c r="D1118" s="111">
        <f>SUM(D1113,D1111,D1109,D1107,D1105,D1103,D1099,D1115)</f>
        <v>10799</v>
      </c>
      <c r="E1118" s="11" t="s">
        <v>1</v>
      </c>
      <c r="F1118" s="124"/>
      <c r="G1118" s="133"/>
    </row>
    <row r="1119" spans="1:7" ht="15" customHeight="1" x14ac:dyDescent="0.25">
      <c r="A1119" s="134" t="s">
        <v>241</v>
      </c>
      <c r="B1119" s="135"/>
      <c r="C1119" s="135"/>
      <c r="D1119" s="135"/>
      <c r="E1119" s="135"/>
      <c r="F1119" s="135"/>
      <c r="G1119" s="136"/>
    </row>
    <row r="1120" spans="1:7" x14ac:dyDescent="0.25">
      <c r="A1120" s="171">
        <v>1</v>
      </c>
      <c r="B1120" s="172" t="s">
        <v>242</v>
      </c>
      <c r="C1120" s="193" t="s">
        <v>789</v>
      </c>
      <c r="D1120" s="170">
        <v>2196</v>
      </c>
      <c r="E1120" s="129" t="s">
        <v>1</v>
      </c>
      <c r="F1120" s="211" t="s">
        <v>501</v>
      </c>
      <c r="G1120" s="61" t="s">
        <v>867</v>
      </c>
    </row>
    <row r="1121" spans="1:7" ht="29.25" customHeight="1" x14ac:dyDescent="0.25">
      <c r="A1121" s="171"/>
      <c r="B1121" s="172"/>
      <c r="C1121" s="194"/>
      <c r="D1121" s="170"/>
      <c r="E1121" s="129"/>
      <c r="F1121" s="212"/>
      <c r="G1121" s="61" t="s">
        <v>868</v>
      </c>
    </row>
    <row r="1122" spans="1:7" x14ac:dyDescent="0.25">
      <c r="A1122" s="171">
        <v>2</v>
      </c>
      <c r="B1122" s="121" t="s">
        <v>41</v>
      </c>
      <c r="C1122" s="145" t="s">
        <v>735</v>
      </c>
      <c r="D1122" s="126">
        <v>431</v>
      </c>
      <c r="E1122" s="122" t="s">
        <v>1</v>
      </c>
      <c r="F1122" s="211" t="s">
        <v>316</v>
      </c>
      <c r="G1122" s="118" t="s">
        <v>296</v>
      </c>
    </row>
    <row r="1123" spans="1:7" ht="24.75" customHeight="1" x14ac:dyDescent="0.25">
      <c r="A1123" s="171"/>
      <c r="B1123" s="121"/>
      <c r="C1123" s="147"/>
      <c r="D1123" s="126"/>
      <c r="E1123" s="122"/>
      <c r="F1123" s="212"/>
      <c r="G1123" s="119"/>
    </row>
    <row r="1124" spans="1:7" x14ac:dyDescent="0.25">
      <c r="A1124" s="171">
        <v>3</v>
      </c>
      <c r="B1124" s="121" t="s">
        <v>43</v>
      </c>
      <c r="C1124" s="145" t="s">
        <v>736</v>
      </c>
      <c r="D1124" s="126">
        <v>712</v>
      </c>
      <c r="E1124" s="122" t="s">
        <v>1</v>
      </c>
      <c r="F1124" s="211" t="s">
        <v>316</v>
      </c>
      <c r="G1124" s="118" t="s">
        <v>296</v>
      </c>
    </row>
    <row r="1125" spans="1:7" ht="19.5" customHeight="1" x14ac:dyDescent="0.25">
      <c r="A1125" s="171"/>
      <c r="B1125" s="121"/>
      <c r="C1125" s="147"/>
      <c r="D1125" s="126"/>
      <c r="E1125" s="122"/>
      <c r="F1125" s="212"/>
      <c r="G1125" s="119"/>
    </row>
    <row r="1126" spans="1:7" x14ac:dyDescent="0.25">
      <c r="A1126" s="171">
        <v>4</v>
      </c>
      <c r="B1126" s="121" t="s">
        <v>57</v>
      </c>
      <c r="C1126" s="145" t="s">
        <v>737</v>
      </c>
      <c r="D1126" s="126">
        <v>425</v>
      </c>
      <c r="E1126" s="122" t="s">
        <v>1</v>
      </c>
      <c r="F1126" s="211" t="s">
        <v>316</v>
      </c>
      <c r="G1126" s="118" t="s">
        <v>296</v>
      </c>
    </row>
    <row r="1127" spans="1:7" ht="19.5" customHeight="1" x14ac:dyDescent="0.25">
      <c r="A1127" s="171"/>
      <c r="B1127" s="121"/>
      <c r="C1127" s="147"/>
      <c r="D1127" s="126"/>
      <c r="E1127" s="122"/>
      <c r="F1127" s="212"/>
      <c r="G1127" s="119"/>
    </row>
    <row r="1128" spans="1:7" ht="44.25" customHeight="1" x14ac:dyDescent="0.25">
      <c r="A1128" s="171">
        <v>5</v>
      </c>
      <c r="B1128" s="121" t="s">
        <v>243</v>
      </c>
      <c r="C1128" s="145" t="s">
        <v>729</v>
      </c>
      <c r="D1128" s="126">
        <v>450</v>
      </c>
      <c r="E1128" s="122" t="s">
        <v>1</v>
      </c>
      <c r="F1128" s="211" t="s">
        <v>316</v>
      </c>
      <c r="G1128" s="118" t="s">
        <v>296</v>
      </c>
    </row>
    <row r="1129" spans="1:7" x14ac:dyDescent="0.25">
      <c r="A1129" s="171"/>
      <c r="B1129" s="121"/>
      <c r="C1129" s="147"/>
      <c r="D1129" s="126"/>
      <c r="E1129" s="122"/>
      <c r="F1129" s="212"/>
      <c r="G1129" s="119"/>
    </row>
    <row r="1130" spans="1:7" ht="27.75" customHeight="1" x14ac:dyDescent="0.25">
      <c r="A1130" s="171">
        <v>6</v>
      </c>
      <c r="B1130" s="121" t="s">
        <v>244</v>
      </c>
      <c r="C1130" s="145" t="s">
        <v>728</v>
      </c>
      <c r="D1130" s="126">
        <v>350</v>
      </c>
      <c r="E1130" s="122" t="s">
        <v>1</v>
      </c>
      <c r="F1130" s="211" t="s">
        <v>316</v>
      </c>
      <c r="G1130" s="118" t="s">
        <v>296</v>
      </c>
    </row>
    <row r="1131" spans="1:7" x14ac:dyDescent="0.25">
      <c r="A1131" s="171"/>
      <c r="B1131" s="121"/>
      <c r="C1131" s="147"/>
      <c r="D1131" s="126"/>
      <c r="E1131" s="122"/>
      <c r="F1131" s="212"/>
      <c r="G1131" s="119"/>
    </row>
    <row r="1132" spans="1:7" ht="15" customHeight="1" x14ac:dyDescent="0.25">
      <c r="A1132" s="171">
        <v>7</v>
      </c>
      <c r="B1132" s="121" t="s">
        <v>245</v>
      </c>
      <c r="C1132" s="145" t="s">
        <v>734</v>
      </c>
      <c r="D1132" s="126">
        <v>100</v>
      </c>
      <c r="E1132" s="122" t="s">
        <v>1</v>
      </c>
      <c r="F1132" s="211" t="s">
        <v>316</v>
      </c>
      <c r="G1132" s="118" t="s">
        <v>296</v>
      </c>
    </row>
    <row r="1133" spans="1:7" x14ac:dyDescent="0.25">
      <c r="A1133" s="171"/>
      <c r="B1133" s="121"/>
      <c r="C1133" s="147"/>
      <c r="D1133" s="126"/>
      <c r="E1133" s="122"/>
      <c r="F1133" s="212"/>
      <c r="G1133" s="119"/>
    </row>
    <row r="1134" spans="1:7" ht="35.25" customHeight="1" x14ac:dyDescent="0.25">
      <c r="A1134" s="39">
        <v>8</v>
      </c>
      <c r="B1134" s="40" t="s">
        <v>738</v>
      </c>
      <c r="C1134" s="19" t="s">
        <v>739</v>
      </c>
      <c r="D1134" s="106">
        <v>145</v>
      </c>
      <c r="E1134" s="37" t="s">
        <v>1</v>
      </c>
      <c r="F1134" s="52" t="s">
        <v>316</v>
      </c>
      <c r="G1134" s="65" t="s">
        <v>296</v>
      </c>
    </row>
    <row r="1135" spans="1:7" ht="30" customHeight="1" x14ac:dyDescent="0.25">
      <c r="A1135" s="158" t="s">
        <v>29</v>
      </c>
      <c r="B1135" s="159"/>
      <c r="C1135" s="160"/>
      <c r="D1135" s="111">
        <f>SUM(D1120,D1122,D1124,D1126,D1128,D1130,D1132,D1134)</f>
        <v>4809</v>
      </c>
      <c r="E1135" s="11" t="s">
        <v>1</v>
      </c>
      <c r="F1135" s="182" t="s">
        <v>296</v>
      </c>
      <c r="G1135" s="195"/>
    </row>
    <row r="1136" spans="1:7" ht="27.75" customHeight="1" x14ac:dyDescent="0.25">
      <c r="A1136" s="134" t="s">
        <v>246</v>
      </c>
      <c r="B1136" s="135"/>
      <c r="C1136" s="135"/>
      <c r="D1136" s="135"/>
      <c r="E1136" s="135"/>
      <c r="F1136" s="135"/>
      <c r="G1136" s="136"/>
    </row>
    <row r="1137" spans="1:7" x14ac:dyDescent="0.25">
      <c r="A1137" s="127">
        <v>1</v>
      </c>
      <c r="B1137" s="121" t="s">
        <v>6</v>
      </c>
      <c r="C1137" s="145" t="s">
        <v>740</v>
      </c>
      <c r="D1137" s="106">
        <v>1164</v>
      </c>
      <c r="E1137" s="1" t="s">
        <v>34</v>
      </c>
      <c r="F1137" s="211" t="s">
        <v>316</v>
      </c>
      <c r="G1137" s="118" t="s">
        <v>296</v>
      </c>
    </row>
    <row r="1138" spans="1:7" ht="18" customHeight="1" x14ac:dyDescent="0.25">
      <c r="A1138" s="127"/>
      <c r="B1138" s="121"/>
      <c r="C1138" s="147"/>
      <c r="D1138" s="106">
        <v>600</v>
      </c>
      <c r="E1138" s="1" t="s">
        <v>1</v>
      </c>
      <c r="F1138" s="212"/>
      <c r="G1138" s="119"/>
    </row>
    <row r="1139" spans="1:7" x14ac:dyDescent="0.25">
      <c r="A1139" s="127">
        <v>2</v>
      </c>
      <c r="B1139" s="121" t="s">
        <v>247</v>
      </c>
      <c r="C1139" s="145" t="s">
        <v>741</v>
      </c>
      <c r="D1139" s="126">
        <v>1760</v>
      </c>
      <c r="E1139" s="122" t="s">
        <v>1</v>
      </c>
      <c r="F1139" s="211" t="s">
        <v>316</v>
      </c>
      <c r="G1139" s="118" t="s">
        <v>296</v>
      </c>
    </row>
    <row r="1140" spans="1:7" x14ac:dyDescent="0.25">
      <c r="A1140" s="127"/>
      <c r="B1140" s="121"/>
      <c r="C1140" s="147"/>
      <c r="D1140" s="126"/>
      <c r="E1140" s="122"/>
      <c r="F1140" s="212"/>
      <c r="G1140" s="119"/>
    </row>
    <row r="1141" spans="1:7" ht="15" customHeight="1" x14ac:dyDescent="0.25">
      <c r="A1141" s="127">
        <v>3</v>
      </c>
      <c r="B1141" s="121" t="s">
        <v>248</v>
      </c>
      <c r="C1141" s="145" t="s">
        <v>742</v>
      </c>
      <c r="D1141" s="126">
        <v>2103</v>
      </c>
      <c r="E1141" s="122" t="s">
        <v>1</v>
      </c>
      <c r="F1141" s="211" t="s">
        <v>316</v>
      </c>
      <c r="G1141" s="118" t="s">
        <v>296</v>
      </c>
    </row>
    <row r="1142" spans="1:7" x14ac:dyDescent="0.25">
      <c r="A1142" s="127"/>
      <c r="B1142" s="121"/>
      <c r="C1142" s="147"/>
      <c r="D1142" s="126"/>
      <c r="E1142" s="122"/>
      <c r="F1142" s="212"/>
      <c r="G1142" s="119"/>
    </row>
    <row r="1143" spans="1:7" x14ac:dyDescent="0.25">
      <c r="A1143" s="127">
        <v>4</v>
      </c>
      <c r="B1143" s="121" t="s">
        <v>249</v>
      </c>
      <c r="C1143" s="145" t="s">
        <v>731</v>
      </c>
      <c r="D1143" s="126">
        <v>2260</v>
      </c>
      <c r="E1143" s="122" t="s">
        <v>1</v>
      </c>
      <c r="F1143" s="211" t="s">
        <v>316</v>
      </c>
      <c r="G1143" s="118" t="s">
        <v>296</v>
      </c>
    </row>
    <row r="1144" spans="1:7" x14ac:dyDescent="0.25">
      <c r="A1144" s="127"/>
      <c r="B1144" s="121"/>
      <c r="C1144" s="147"/>
      <c r="D1144" s="126"/>
      <c r="E1144" s="122"/>
      <c r="F1144" s="212"/>
      <c r="G1144" s="119"/>
    </row>
    <row r="1145" spans="1:7" ht="48" customHeight="1" x14ac:dyDescent="0.25">
      <c r="A1145" s="55">
        <v>5</v>
      </c>
      <c r="B1145" s="55" t="s">
        <v>864</v>
      </c>
      <c r="C1145" s="27" t="s">
        <v>904</v>
      </c>
      <c r="D1145" s="106">
        <v>3768</v>
      </c>
      <c r="E1145" s="56" t="s">
        <v>34</v>
      </c>
      <c r="F1145" s="57" t="s">
        <v>501</v>
      </c>
      <c r="G1145" s="66" t="s">
        <v>870</v>
      </c>
    </row>
    <row r="1146" spans="1:7" ht="23.25" customHeight="1" x14ac:dyDescent="0.25">
      <c r="A1146" s="201" t="s">
        <v>29</v>
      </c>
      <c r="B1146" s="202"/>
      <c r="C1146" s="203"/>
      <c r="D1146" s="111">
        <f>SUM(D1137,D1145)</f>
        <v>4932</v>
      </c>
      <c r="E1146" s="11" t="s">
        <v>34</v>
      </c>
      <c r="F1146" s="123" t="s">
        <v>296</v>
      </c>
      <c r="G1146" s="130"/>
    </row>
    <row r="1147" spans="1:7" x14ac:dyDescent="0.25">
      <c r="A1147" s="204"/>
      <c r="B1147" s="205"/>
      <c r="C1147" s="206"/>
      <c r="D1147" s="111">
        <f>SUM(D1143,D1141,D1139,D1138)</f>
        <v>6723</v>
      </c>
      <c r="E1147" s="11" t="s">
        <v>1</v>
      </c>
      <c r="F1147" s="124"/>
      <c r="G1147" s="133"/>
    </row>
    <row r="1148" spans="1:7" ht="31.5" customHeight="1" x14ac:dyDescent="0.25">
      <c r="A1148" s="134" t="s">
        <v>250</v>
      </c>
      <c r="B1148" s="135"/>
      <c r="C1148" s="135"/>
      <c r="D1148" s="135"/>
      <c r="E1148" s="135"/>
      <c r="F1148" s="135"/>
      <c r="G1148" s="136"/>
    </row>
    <row r="1149" spans="1:7" x14ac:dyDescent="0.25">
      <c r="A1149" s="127">
        <v>1</v>
      </c>
      <c r="B1149" s="121" t="s">
        <v>6</v>
      </c>
      <c r="C1149" s="145" t="s">
        <v>743</v>
      </c>
      <c r="D1149" s="126">
        <v>2654</v>
      </c>
      <c r="E1149" s="122" t="s">
        <v>34</v>
      </c>
      <c r="F1149" s="211" t="s">
        <v>316</v>
      </c>
      <c r="G1149" s="118" t="s">
        <v>296</v>
      </c>
    </row>
    <row r="1150" spans="1:7" ht="15" customHeight="1" x14ac:dyDescent="0.25">
      <c r="A1150" s="127"/>
      <c r="B1150" s="121"/>
      <c r="C1150" s="147"/>
      <c r="D1150" s="126"/>
      <c r="E1150" s="122"/>
      <c r="F1150" s="212"/>
      <c r="G1150" s="119"/>
    </row>
    <row r="1151" spans="1:7" ht="18.75" customHeight="1" x14ac:dyDescent="0.25">
      <c r="A1151" s="127">
        <v>2</v>
      </c>
      <c r="B1151" s="121" t="s">
        <v>3</v>
      </c>
      <c r="C1151" s="145" t="s">
        <v>745</v>
      </c>
      <c r="D1151" s="126">
        <v>820</v>
      </c>
      <c r="E1151" s="122" t="s">
        <v>34</v>
      </c>
      <c r="F1151" s="211" t="s">
        <v>316</v>
      </c>
      <c r="G1151" s="118" t="s">
        <v>296</v>
      </c>
    </row>
    <row r="1152" spans="1:7" ht="20.25" customHeight="1" x14ac:dyDescent="0.25">
      <c r="A1152" s="127"/>
      <c r="B1152" s="121"/>
      <c r="C1152" s="147"/>
      <c r="D1152" s="126"/>
      <c r="E1152" s="122"/>
      <c r="F1152" s="212"/>
      <c r="G1152" s="119"/>
    </row>
    <row r="1153" spans="1:7" x14ac:dyDescent="0.25">
      <c r="A1153" s="127">
        <v>3</v>
      </c>
      <c r="B1153" s="172" t="s">
        <v>54</v>
      </c>
      <c r="C1153" s="193" t="s">
        <v>790</v>
      </c>
      <c r="D1153" s="170">
        <v>780</v>
      </c>
      <c r="E1153" s="129" t="s">
        <v>34</v>
      </c>
      <c r="F1153" s="211" t="s">
        <v>316</v>
      </c>
      <c r="G1153" s="118" t="s">
        <v>296</v>
      </c>
    </row>
    <row r="1154" spans="1:7" x14ac:dyDescent="0.25">
      <c r="A1154" s="127"/>
      <c r="B1154" s="172"/>
      <c r="C1154" s="194"/>
      <c r="D1154" s="170"/>
      <c r="E1154" s="129"/>
      <c r="F1154" s="212"/>
      <c r="G1154" s="119"/>
    </row>
    <row r="1155" spans="1:7" x14ac:dyDescent="0.25">
      <c r="A1155" s="127">
        <v>4</v>
      </c>
      <c r="B1155" s="121" t="s">
        <v>105</v>
      </c>
      <c r="C1155" s="145" t="s">
        <v>746</v>
      </c>
      <c r="D1155" s="126">
        <v>1138</v>
      </c>
      <c r="E1155" s="122" t="s">
        <v>34</v>
      </c>
      <c r="F1155" s="211" t="s">
        <v>316</v>
      </c>
      <c r="G1155" s="118" t="s">
        <v>296</v>
      </c>
    </row>
    <row r="1156" spans="1:7" x14ac:dyDescent="0.25">
      <c r="A1156" s="127"/>
      <c r="B1156" s="121"/>
      <c r="C1156" s="147"/>
      <c r="D1156" s="126"/>
      <c r="E1156" s="122"/>
      <c r="F1156" s="212"/>
      <c r="G1156" s="119"/>
    </row>
    <row r="1157" spans="1:7" x14ac:dyDescent="0.25">
      <c r="A1157" s="127">
        <v>5</v>
      </c>
      <c r="B1157" s="121" t="s">
        <v>32</v>
      </c>
      <c r="C1157" s="145" t="s">
        <v>747</v>
      </c>
      <c r="D1157" s="126">
        <v>340</v>
      </c>
      <c r="E1157" s="122" t="s">
        <v>1</v>
      </c>
      <c r="F1157" s="211" t="s">
        <v>316</v>
      </c>
      <c r="G1157" s="118" t="s">
        <v>296</v>
      </c>
    </row>
    <row r="1158" spans="1:7" x14ac:dyDescent="0.25">
      <c r="A1158" s="127"/>
      <c r="B1158" s="121"/>
      <c r="C1158" s="147"/>
      <c r="D1158" s="126"/>
      <c r="E1158" s="122"/>
      <c r="F1158" s="212"/>
      <c r="G1158" s="119"/>
    </row>
    <row r="1159" spans="1:7" ht="15" customHeight="1" x14ac:dyDescent="0.25">
      <c r="A1159" s="127">
        <v>6</v>
      </c>
      <c r="B1159" s="121" t="s">
        <v>251</v>
      </c>
      <c r="C1159" s="145" t="s">
        <v>748</v>
      </c>
      <c r="D1159" s="126">
        <v>702</v>
      </c>
      <c r="E1159" s="122" t="s">
        <v>1</v>
      </c>
      <c r="F1159" s="211" t="s">
        <v>316</v>
      </c>
      <c r="G1159" s="118" t="s">
        <v>296</v>
      </c>
    </row>
    <row r="1160" spans="1:7" x14ac:dyDescent="0.25">
      <c r="A1160" s="127"/>
      <c r="B1160" s="121"/>
      <c r="C1160" s="147"/>
      <c r="D1160" s="126"/>
      <c r="E1160" s="122"/>
      <c r="F1160" s="212"/>
      <c r="G1160" s="119"/>
    </row>
    <row r="1161" spans="1:7" ht="15" customHeight="1" x14ac:dyDescent="0.25">
      <c r="A1161" s="127">
        <v>7</v>
      </c>
      <c r="B1161" s="121" t="s">
        <v>252</v>
      </c>
      <c r="C1161" s="145" t="s">
        <v>745</v>
      </c>
      <c r="D1161" s="126">
        <v>720</v>
      </c>
      <c r="E1161" s="122" t="s">
        <v>34</v>
      </c>
      <c r="F1161" s="211" t="s">
        <v>316</v>
      </c>
      <c r="G1161" s="118" t="s">
        <v>296</v>
      </c>
    </row>
    <row r="1162" spans="1:7" x14ac:dyDescent="0.25">
      <c r="A1162" s="127"/>
      <c r="B1162" s="121"/>
      <c r="C1162" s="147"/>
      <c r="D1162" s="126"/>
      <c r="E1162" s="122"/>
      <c r="F1162" s="212"/>
      <c r="G1162" s="119"/>
    </row>
    <row r="1163" spans="1:7" x14ac:dyDescent="0.25">
      <c r="A1163" s="90"/>
      <c r="B1163" s="92"/>
      <c r="C1163" s="108"/>
      <c r="D1163" s="106"/>
      <c r="E1163" s="89"/>
      <c r="F1163" s="97"/>
      <c r="G1163" s="95"/>
    </row>
    <row r="1164" spans="1:7" ht="15" customHeight="1" x14ac:dyDescent="0.25">
      <c r="A1164" s="127">
        <v>8</v>
      </c>
      <c r="B1164" s="121" t="s">
        <v>92</v>
      </c>
      <c r="C1164" s="145" t="s">
        <v>745</v>
      </c>
      <c r="D1164" s="126">
        <v>690</v>
      </c>
      <c r="E1164" s="122" t="s">
        <v>34</v>
      </c>
      <c r="F1164" s="211" t="s">
        <v>316</v>
      </c>
      <c r="G1164" s="118" t="s">
        <v>296</v>
      </c>
    </row>
    <row r="1165" spans="1:7" x14ac:dyDescent="0.25">
      <c r="A1165" s="127"/>
      <c r="B1165" s="121"/>
      <c r="C1165" s="147"/>
      <c r="D1165" s="126"/>
      <c r="E1165" s="122"/>
      <c r="F1165" s="212"/>
      <c r="G1165" s="119"/>
    </row>
    <row r="1166" spans="1:7" ht="15" customHeight="1" x14ac:dyDescent="0.25">
      <c r="A1166" s="127">
        <v>9</v>
      </c>
      <c r="B1166" s="121" t="s">
        <v>170</v>
      </c>
      <c r="C1166" s="145" t="s">
        <v>745</v>
      </c>
      <c r="D1166" s="126">
        <v>420</v>
      </c>
      <c r="E1166" s="122" t="s">
        <v>34</v>
      </c>
      <c r="F1166" s="211" t="s">
        <v>316</v>
      </c>
      <c r="G1166" s="118" t="s">
        <v>296</v>
      </c>
    </row>
    <row r="1167" spans="1:7" x14ac:dyDescent="0.25">
      <c r="A1167" s="127"/>
      <c r="B1167" s="121"/>
      <c r="C1167" s="147"/>
      <c r="D1167" s="126"/>
      <c r="E1167" s="122"/>
      <c r="F1167" s="212"/>
      <c r="G1167" s="119"/>
    </row>
    <row r="1168" spans="1:7" ht="15" customHeight="1" x14ac:dyDescent="0.25">
      <c r="A1168" s="127">
        <v>10</v>
      </c>
      <c r="B1168" s="121" t="s">
        <v>58</v>
      </c>
      <c r="C1168" s="145" t="s">
        <v>744</v>
      </c>
      <c r="D1168" s="126">
        <v>1200</v>
      </c>
      <c r="E1168" s="122" t="s">
        <v>1</v>
      </c>
      <c r="F1168" s="211" t="s">
        <v>316</v>
      </c>
      <c r="G1168" s="118" t="s">
        <v>296</v>
      </c>
    </row>
    <row r="1169" spans="1:7" x14ac:dyDescent="0.25">
      <c r="A1169" s="127"/>
      <c r="B1169" s="121"/>
      <c r="C1169" s="147"/>
      <c r="D1169" s="126"/>
      <c r="E1169" s="122"/>
      <c r="F1169" s="212"/>
      <c r="G1169" s="119"/>
    </row>
    <row r="1170" spans="1:7" ht="15" customHeight="1" x14ac:dyDescent="0.25">
      <c r="A1170" s="127">
        <v>11</v>
      </c>
      <c r="B1170" s="172" t="s">
        <v>249</v>
      </c>
      <c r="C1170" s="27" t="s">
        <v>791</v>
      </c>
      <c r="D1170" s="109">
        <v>400</v>
      </c>
      <c r="E1170" s="44" t="s">
        <v>34</v>
      </c>
      <c r="F1170" s="211" t="s">
        <v>316</v>
      </c>
      <c r="G1170" s="118" t="s">
        <v>296</v>
      </c>
    </row>
    <row r="1171" spans="1:7" x14ac:dyDescent="0.25">
      <c r="A1171" s="127"/>
      <c r="B1171" s="172"/>
      <c r="C1171" s="27" t="s">
        <v>792</v>
      </c>
      <c r="D1171" s="109">
        <v>130</v>
      </c>
      <c r="E1171" s="44" t="s">
        <v>34</v>
      </c>
      <c r="F1171" s="212"/>
      <c r="G1171" s="119"/>
    </row>
    <row r="1172" spans="1:7" ht="15" customHeight="1" x14ac:dyDescent="0.25">
      <c r="A1172" s="127">
        <v>12</v>
      </c>
      <c r="B1172" s="172" t="s">
        <v>253</v>
      </c>
      <c r="C1172" s="193" t="s">
        <v>793</v>
      </c>
      <c r="D1172" s="170">
        <v>420</v>
      </c>
      <c r="E1172" s="129" t="s">
        <v>34</v>
      </c>
      <c r="F1172" s="211" t="s">
        <v>316</v>
      </c>
      <c r="G1172" s="118" t="s">
        <v>296</v>
      </c>
    </row>
    <row r="1173" spans="1:7" x14ac:dyDescent="0.25">
      <c r="A1173" s="127"/>
      <c r="B1173" s="172"/>
      <c r="C1173" s="194"/>
      <c r="D1173" s="170"/>
      <c r="E1173" s="129"/>
      <c r="F1173" s="212"/>
      <c r="G1173" s="119"/>
    </row>
    <row r="1174" spans="1:7" ht="38.25" customHeight="1" x14ac:dyDescent="0.25">
      <c r="A1174" s="127">
        <v>13</v>
      </c>
      <c r="B1174" s="172" t="s">
        <v>236</v>
      </c>
      <c r="C1174" s="193" t="s">
        <v>794</v>
      </c>
      <c r="D1174" s="170">
        <v>160</v>
      </c>
      <c r="E1174" s="129" t="s">
        <v>1</v>
      </c>
      <c r="F1174" s="211" t="s">
        <v>316</v>
      </c>
      <c r="G1174" s="118" t="s">
        <v>296</v>
      </c>
    </row>
    <row r="1175" spans="1:7" ht="25.5" customHeight="1" x14ac:dyDescent="0.25">
      <c r="A1175" s="127"/>
      <c r="B1175" s="172"/>
      <c r="C1175" s="194"/>
      <c r="D1175" s="170"/>
      <c r="E1175" s="129"/>
      <c r="F1175" s="212"/>
      <c r="G1175" s="119"/>
    </row>
    <row r="1176" spans="1:7" ht="15" customHeight="1" x14ac:dyDescent="0.25">
      <c r="A1176" s="127">
        <v>14</v>
      </c>
      <c r="B1176" s="172" t="s">
        <v>254</v>
      </c>
      <c r="C1176" s="193" t="s">
        <v>793</v>
      </c>
      <c r="D1176" s="170">
        <v>120</v>
      </c>
      <c r="E1176" s="129" t="s">
        <v>1</v>
      </c>
      <c r="F1176" s="211" t="s">
        <v>316</v>
      </c>
      <c r="G1176" s="118" t="s">
        <v>296</v>
      </c>
    </row>
    <row r="1177" spans="1:7" x14ac:dyDescent="0.25">
      <c r="A1177" s="127"/>
      <c r="B1177" s="172"/>
      <c r="C1177" s="194"/>
      <c r="D1177" s="170"/>
      <c r="E1177" s="129"/>
      <c r="F1177" s="212"/>
      <c r="G1177" s="119"/>
    </row>
    <row r="1178" spans="1:7" ht="15" customHeight="1" x14ac:dyDescent="0.25">
      <c r="A1178" s="127">
        <v>15</v>
      </c>
      <c r="B1178" s="172" t="s">
        <v>239</v>
      </c>
      <c r="C1178" s="193" t="s">
        <v>795</v>
      </c>
      <c r="D1178" s="170">
        <v>100</v>
      </c>
      <c r="E1178" s="129" t="s">
        <v>1</v>
      </c>
      <c r="F1178" s="211" t="s">
        <v>316</v>
      </c>
      <c r="G1178" s="118" t="s">
        <v>296</v>
      </c>
    </row>
    <row r="1179" spans="1:7" x14ac:dyDescent="0.25">
      <c r="A1179" s="127"/>
      <c r="B1179" s="172"/>
      <c r="C1179" s="194"/>
      <c r="D1179" s="170"/>
      <c r="E1179" s="129"/>
      <c r="F1179" s="212"/>
      <c r="G1179" s="119"/>
    </row>
    <row r="1180" spans="1:7" ht="15" customHeight="1" x14ac:dyDescent="0.25">
      <c r="A1180" s="127">
        <v>16</v>
      </c>
      <c r="B1180" s="172" t="s">
        <v>240</v>
      </c>
      <c r="C1180" s="193" t="s">
        <v>796</v>
      </c>
      <c r="D1180" s="170">
        <v>1200</v>
      </c>
      <c r="E1180" s="129" t="s">
        <v>1</v>
      </c>
      <c r="F1180" s="211" t="s">
        <v>316</v>
      </c>
      <c r="G1180" s="118" t="s">
        <v>296</v>
      </c>
    </row>
    <row r="1181" spans="1:7" x14ac:dyDescent="0.25">
      <c r="A1181" s="127"/>
      <c r="B1181" s="172"/>
      <c r="C1181" s="194"/>
      <c r="D1181" s="170"/>
      <c r="E1181" s="129"/>
      <c r="F1181" s="212"/>
      <c r="G1181" s="119"/>
    </row>
    <row r="1182" spans="1:7" ht="15" customHeight="1" x14ac:dyDescent="0.25">
      <c r="A1182" s="201" t="s">
        <v>29</v>
      </c>
      <c r="B1182" s="202"/>
      <c r="C1182" s="203"/>
      <c r="D1182" s="111">
        <f>SUM(D1172,D1170,D1166,D1164,D1161,D1155,D1153,D1151,D1149,D1171)</f>
        <v>8172</v>
      </c>
      <c r="E1182" s="11" t="s">
        <v>34</v>
      </c>
      <c r="F1182" s="123" t="s">
        <v>296</v>
      </c>
      <c r="G1182" s="130"/>
    </row>
    <row r="1183" spans="1:7" x14ac:dyDescent="0.25">
      <c r="A1183" s="204"/>
      <c r="B1183" s="205"/>
      <c r="C1183" s="206"/>
      <c r="D1183" s="111">
        <f>SUM(D1180,D1178,D1176,D1174,D1168,D1159,D1157)</f>
        <v>3822</v>
      </c>
      <c r="E1183" s="11" t="s">
        <v>1</v>
      </c>
      <c r="F1183" s="124"/>
      <c r="G1183" s="133"/>
    </row>
    <row r="1184" spans="1:7" ht="40.5" customHeight="1" x14ac:dyDescent="0.25">
      <c r="A1184" s="235" t="s">
        <v>290</v>
      </c>
      <c r="B1184" s="236"/>
      <c r="C1184" s="237"/>
      <c r="D1184" s="84">
        <f>SUM(D1182,D1146,D1117)</f>
        <v>14324</v>
      </c>
      <c r="E1184" s="30" t="s">
        <v>34</v>
      </c>
      <c r="F1184" s="219">
        <f>SUM(D1184,D1185,D1186)</f>
        <v>40477</v>
      </c>
      <c r="G1184" s="220"/>
    </row>
    <row r="1185" spans="1:7" ht="15.75" x14ac:dyDescent="0.25">
      <c r="A1185" s="238"/>
      <c r="B1185" s="239"/>
      <c r="C1185" s="240"/>
      <c r="D1185" s="84">
        <v>0</v>
      </c>
      <c r="E1185" s="30" t="s">
        <v>7</v>
      </c>
      <c r="F1185" s="221"/>
      <c r="G1185" s="222"/>
    </row>
    <row r="1186" spans="1:7" ht="15" customHeight="1" x14ac:dyDescent="0.25">
      <c r="A1186" s="241"/>
      <c r="B1186" s="242"/>
      <c r="C1186" s="243"/>
      <c r="D1186" s="84">
        <f>SUM(D1183,D1147,D1135,D1118)</f>
        <v>26153</v>
      </c>
      <c r="E1186" s="30" t="s">
        <v>1</v>
      </c>
      <c r="F1186" s="223"/>
      <c r="G1186" s="224"/>
    </row>
    <row r="1187" spans="1:7" ht="31.5" customHeight="1" x14ac:dyDescent="0.25">
      <c r="A1187" s="246" t="s">
        <v>293</v>
      </c>
      <c r="B1187" s="247"/>
      <c r="C1187" s="247"/>
      <c r="D1187" s="247"/>
      <c r="E1187" s="247"/>
      <c r="F1187" s="247"/>
      <c r="G1187" s="248"/>
    </row>
    <row r="1188" spans="1:7" ht="18" customHeight="1" x14ac:dyDescent="0.25">
      <c r="A1188" s="134" t="s">
        <v>255</v>
      </c>
      <c r="B1188" s="135"/>
      <c r="C1188" s="135"/>
      <c r="D1188" s="135"/>
      <c r="E1188" s="135"/>
      <c r="F1188" s="135"/>
      <c r="G1188" s="136"/>
    </row>
    <row r="1189" spans="1:7" x14ac:dyDescent="0.25">
      <c r="A1189" s="163" t="s">
        <v>18</v>
      </c>
      <c r="B1189" s="142" t="s">
        <v>57</v>
      </c>
      <c r="C1189" s="19" t="s">
        <v>749</v>
      </c>
      <c r="D1189" s="106">
        <v>772</v>
      </c>
      <c r="E1189" s="37" t="s">
        <v>1</v>
      </c>
      <c r="F1189" s="211" t="s">
        <v>316</v>
      </c>
      <c r="G1189" s="118" t="s">
        <v>296</v>
      </c>
    </row>
    <row r="1190" spans="1:7" ht="15" customHeight="1" x14ac:dyDescent="0.25">
      <c r="A1190" s="200"/>
      <c r="B1190" s="143"/>
      <c r="C1190" s="19" t="s">
        <v>750</v>
      </c>
      <c r="D1190" s="106">
        <v>690</v>
      </c>
      <c r="E1190" s="37" t="s">
        <v>1</v>
      </c>
      <c r="F1190" s="272"/>
      <c r="G1190" s="157"/>
    </row>
    <row r="1191" spans="1:7" x14ac:dyDescent="0.25">
      <c r="A1191" s="164"/>
      <c r="B1191" s="144"/>
      <c r="C1191" s="19" t="s">
        <v>762</v>
      </c>
      <c r="D1191" s="106">
        <v>409</v>
      </c>
      <c r="E1191" s="37" t="s">
        <v>1</v>
      </c>
      <c r="F1191" s="212"/>
      <c r="G1191" s="119"/>
    </row>
    <row r="1192" spans="1:7" ht="15" customHeight="1" x14ac:dyDescent="0.25">
      <c r="A1192" s="127" t="s">
        <v>20</v>
      </c>
      <c r="B1192" s="121" t="s">
        <v>6</v>
      </c>
      <c r="C1192" s="145" t="s">
        <v>751</v>
      </c>
      <c r="D1192" s="126">
        <v>2373</v>
      </c>
      <c r="E1192" s="122" t="s">
        <v>1</v>
      </c>
      <c r="F1192" s="211" t="s">
        <v>316</v>
      </c>
      <c r="G1192" s="118" t="s">
        <v>296</v>
      </c>
    </row>
    <row r="1193" spans="1:7" x14ac:dyDescent="0.25">
      <c r="A1193" s="127"/>
      <c r="B1193" s="121"/>
      <c r="C1193" s="147"/>
      <c r="D1193" s="126"/>
      <c r="E1193" s="122"/>
      <c r="F1193" s="212"/>
      <c r="G1193" s="119"/>
    </row>
    <row r="1194" spans="1:7" x14ac:dyDescent="0.25">
      <c r="A1194" s="127" t="s">
        <v>21</v>
      </c>
      <c r="B1194" s="121" t="s">
        <v>58</v>
      </c>
      <c r="C1194" s="145" t="s">
        <v>752</v>
      </c>
      <c r="D1194" s="126">
        <v>871</v>
      </c>
      <c r="E1194" s="122" t="s">
        <v>1</v>
      </c>
      <c r="F1194" s="211" t="s">
        <v>316</v>
      </c>
      <c r="G1194" s="118" t="s">
        <v>296</v>
      </c>
    </row>
    <row r="1195" spans="1:7" x14ac:dyDescent="0.25">
      <c r="A1195" s="127"/>
      <c r="B1195" s="121"/>
      <c r="C1195" s="147"/>
      <c r="D1195" s="126"/>
      <c r="E1195" s="122"/>
      <c r="F1195" s="212"/>
      <c r="G1195" s="119"/>
    </row>
    <row r="1196" spans="1:7" ht="15.75" customHeight="1" x14ac:dyDescent="0.25">
      <c r="A1196" s="127" t="s">
        <v>22</v>
      </c>
      <c r="B1196" s="121" t="s">
        <v>88</v>
      </c>
      <c r="C1196" s="145" t="s">
        <v>754</v>
      </c>
      <c r="D1196" s="126">
        <v>695</v>
      </c>
      <c r="E1196" s="122" t="s">
        <v>1</v>
      </c>
      <c r="F1196" s="211" t="s">
        <v>316</v>
      </c>
      <c r="G1196" s="118" t="s">
        <v>296</v>
      </c>
    </row>
    <row r="1197" spans="1:7" ht="28.5" customHeight="1" x14ac:dyDescent="0.25">
      <c r="A1197" s="127"/>
      <c r="B1197" s="121"/>
      <c r="C1197" s="147"/>
      <c r="D1197" s="126"/>
      <c r="E1197" s="122"/>
      <c r="F1197" s="212"/>
      <c r="G1197" s="119"/>
    </row>
    <row r="1198" spans="1:7" x14ac:dyDescent="0.25">
      <c r="A1198" s="127" t="s">
        <v>23</v>
      </c>
      <c r="B1198" s="121" t="s">
        <v>11</v>
      </c>
      <c r="C1198" s="19" t="s">
        <v>755</v>
      </c>
      <c r="D1198" s="106">
        <v>630</v>
      </c>
      <c r="E1198" s="37" t="s">
        <v>1</v>
      </c>
      <c r="F1198" s="211" t="s">
        <v>316</v>
      </c>
      <c r="G1198" s="118" t="s">
        <v>296</v>
      </c>
    </row>
    <row r="1199" spans="1:7" ht="18" customHeight="1" x14ac:dyDescent="0.25">
      <c r="A1199" s="127"/>
      <c r="B1199" s="121"/>
      <c r="C1199" s="19" t="s">
        <v>756</v>
      </c>
      <c r="D1199" s="106">
        <v>401</v>
      </c>
      <c r="E1199" s="43" t="s">
        <v>1</v>
      </c>
      <c r="F1199" s="212"/>
      <c r="G1199" s="119"/>
    </row>
    <row r="1200" spans="1:7" ht="21" customHeight="1" x14ac:dyDescent="0.25">
      <c r="A1200" s="127" t="s">
        <v>24</v>
      </c>
      <c r="B1200" s="121" t="s">
        <v>36</v>
      </c>
      <c r="C1200" s="19" t="s">
        <v>757</v>
      </c>
      <c r="D1200" s="106">
        <v>1822</v>
      </c>
      <c r="E1200" s="43" t="s">
        <v>1</v>
      </c>
      <c r="F1200" s="211" t="s">
        <v>316</v>
      </c>
      <c r="G1200" s="118" t="s">
        <v>296</v>
      </c>
    </row>
    <row r="1201" spans="1:7" ht="20.25" customHeight="1" x14ac:dyDescent="0.25">
      <c r="A1201" s="127"/>
      <c r="B1201" s="121"/>
      <c r="C1201" s="19" t="s">
        <v>758</v>
      </c>
      <c r="D1201" s="106">
        <v>320</v>
      </c>
      <c r="E1201" s="43" t="s">
        <v>1</v>
      </c>
      <c r="F1201" s="212"/>
      <c r="G1201" s="119"/>
    </row>
    <row r="1202" spans="1:7" x14ac:dyDescent="0.25">
      <c r="A1202" s="127" t="s">
        <v>25</v>
      </c>
      <c r="B1202" s="121" t="s">
        <v>100</v>
      </c>
      <c r="C1202" s="145" t="s">
        <v>759</v>
      </c>
      <c r="D1202" s="126">
        <v>565</v>
      </c>
      <c r="E1202" s="122" t="s">
        <v>1</v>
      </c>
      <c r="F1202" s="211" t="s">
        <v>316</v>
      </c>
      <c r="G1202" s="118" t="s">
        <v>296</v>
      </c>
    </row>
    <row r="1203" spans="1:7" x14ac:dyDescent="0.25">
      <c r="A1203" s="127"/>
      <c r="B1203" s="121"/>
      <c r="C1203" s="147"/>
      <c r="D1203" s="126"/>
      <c r="E1203" s="122"/>
      <c r="F1203" s="212"/>
      <c r="G1203" s="119"/>
    </row>
    <row r="1204" spans="1:7" x14ac:dyDescent="0.25">
      <c r="A1204" s="127" t="s">
        <v>26</v>
      </c>
      <c r="B1204" s="121" t="s">
        <v>256</v>
      </c>
      <c r="C1204" s="145" t="s">
        <v>760</v>
      </c>
      <c r="D1204" s="126">
        <v>700</v>
      </c>
      <c r="E1204" s="122" t="s">
        <v>1</v>
      </c>
      <c r="F1204" s="211" t="s">
        <v>316</v>
      </c>
      <c r="G1204" s="118" t="s">
        <v>296</v>
      </c>
    </row>
    <row r="1205" spans="1:7" x14ac:dyDescent="0.25">
      <c r="A1205" s="127"/>
      <c r="B1205" s="121"/>
      <c r="C1205" s="147"/>
      <c r="D1205" s="126"/>
      <c r="E1205" s="122"/>
      <c r="F1205" s="212"/>
      <c r="G1205" s="119"/>
    </row>
    <row r="1206" spans="1:7" x14ac:dyDescent="0.25">
      <c r="A1206" s="127" t="s">
        <v>27</v>
      </c>
      <c r="B1206" s="121" t="s">
        <v>257</v>
      </c>
      <c r="C1206" s="145" t="s">
        <v>761</v>
      </c>
      <c r="D1206" s="126">
        <v>770</v>
      </c>
      <c r="E1206" s="122" t="s">
        <v>1</v>
      </c>
      <c r="F1206" s="211" t="s">
        <v>316</v>
      </c>
      <c r="G1206" s="118" t="s">
        <v>296</v>
      </c>
    </row>
    <row r="1207" spans="1:7" x14ac:dyDescent="0.25">
      <c r="A1207" s="127"/>
      <c r="B1207" s="121"/>
      <c r="C1207" s="147"/>
      <c r="D1207" s="126"/>
      <c r="E1207" s="122"/>
      <c r="F1207" s="212"/>
      <c r="G1207" s="119"/>
    </row>
    <row r="1208" spans="1:7" x14ac:dyDescent="0.25">
      <c r="A1208" s="127" t="s">
        <v>28</v>
      </c>
      <c r="B1208" s="121" t="s">
        <v>258</v>
      </c>
      <c r="C1208" s="145" t="s">
        <v>753</v>
      </c>
      <c r="D1208" s="126">
        <v>271</v>
      </c>
      <c r="E1208" s="122" t="s">
        <v>1</v>
      </c>
      <c r="F1208" s="211" t="s">
        <v>316</v>
      </c>
      <c r="G1208" s="118" t="s">
        <v>296</v>
      </c>
    </row>
    <row r="1209" spans="1:7" x14ac:dyDescent="0.25">
      <c r="A1209" s="127"/>
      <c r="B1209" s="121"/>
      <c r="C1209" s="147"/>
      <c r="D1209" s="126"/>
      <c r="E1209" s="122"/>
      <c r="F1209" s="212"/>
      <c r="G1209" s="119"/>
    </row>
    <row r="1210" spans="1:7" x14ac:dyDescent="0.25">
      <c r="A1210" s="158" t="s">
        <v>29</v>
      </c>
      <c r="B1210" s="159"/>
      <c r="C1210" s="160"/>
      <c r="D1210" s="111">
        <f>SUM(D1208,D1206,D1204,D1202,D1200,D1198,D1196,D1194,D1192,D1189,D1201,D1199,D1191,D1190)</f>
        <v>11289</v>
      </c>
      <c r="E1210" s="11" t="s">
        <v>1</v>
      </c>
      <c r="F1210" s="182" t="s">
        <v>296</v>
      </c>
      <c r="G1210" s="183"/>
    </row>
    <row r="1211" spans="1:7" ht="39" customHeight="1" x14ac:dyDescent="0.25">
      <c r="A1211" s="134" t="s">
        <v>259</v>
      </c>
      <c r="B1211" s="135"/>
      <c r="C1211" s="135"/>
      <c r="D1211" s="135"/>
      <c r="E1211" s="135"/>
      <c r="F1211" s="135"/>
      <c r="G1211" s="136"/>
    </row>
    <row r="1212" spans="1:7" x14ac:dyDescent="0.25">
      <c r="A1212" s="127">
        <v>11</v>
      </c>
      <c r="B1212" s="121" t="s">
        <v>43</v>
      </c>
      <c r="C1212" s="19" t="s">
        <v>763</v>
      </c>
      <c r="D1212" s="106">
        <v>501</v>
      </c>
      <c r="E1212" s="37" t="s">
        <v>1</v>
      </c>
      <c r="F1212" s="211" t="s">
        <v>316</v>
      </c>
      <c r="G1212" s="118" t="s">
        <v>296</v>
      </c>
    </row>
    <row r="1213" spans="1:7" x14ac:dyDescent="0.25">
      <c r="A1213" s="127"/>
      <c r="B1213" s="121"/>
      <c r="C1213" s="19" t="s">
        <v>764</v>
      </c>
      <c r="D1213" s="106">
        <v>555</v>
      </c>
      <c r="E1213" s="37" t="s">
        <v>34</v>
      </c>
      <c r="F1213" s="212"/>
      <c r="G1213" s="119"/>
    </row>
    <row r="1214" spans="1:7" x14ac:dyDescent="0.25">
      <c r="A1214" s="127">
        <v>12</v>
      </c>
      <c r="B1214" s="121" t="s">
        <v>58</v>
      </c>
      <c r="C1214" s="19" t="s">
        <v>765</v>
      </c>
      <c r="D1214" s="106">
        <v>519</v>
      </c>
      <c r="E1214" s="1" t="s">
        <v>34</v>
      </c>
      <c r="F1214" s="211" t="s">
        <v>316</v>
      </c>
      <c r="G1214" s="118" t="s">
        <v>296</v>
      </c>
    </row>
    <row r="1215" spans="1:7" ht="23.25" customHeight="1" x14ac:dyDescent="0.25">
      <c r="A1215" s="127"/>
      <c r="B1215" s="121"/>
      <c r="C1215" s="19" t="s">
        <v>766</v>
      </c>
      <c r="D1215" s="106">
        <v>1169</v>
      </c>
      <c r="E1215" s="1" t="s">
        <v>1</v>
      </c>
      <c r="F1215" s="212"/>
      <c r="G1215" s="119"/>
    </row>
    <row r="1216" spans="1:7" x14ac:dyDescent="0.25">
      <c r="A1216" s="127">
        <v>13</v>
      </c>
      <c r="B1216" s="121" t="s">
        <v>260</v>
      </c>
      <c r="C1216" s="145" t="s">
        <v>767</v>
      </c>
      <c r="D1216" s="126">
        <v>596</v>
      </c>
      <c r="E1216" s="122" t="s">
        <v>1</v>
      </c>
      <c r="F1216" s="211" t="s">
        <v>316</v>
      </c>
      <c r="G1216" s="118" t="s">
        <v>296</v>
      </c>
    </row>
    <row r="1217" spans="1:11" x14ac:dyDescent="0.25">
      <c r="A1217" s="127"/>
      <c r="B1217" s="121"/>
      <c r="C1217" s="147"/>
      <c r="D1217" s="126"/>
      <c r="E1217" s="122"/>
      <c r="F1217" s="212"/>
      <c r="G1217" s="119"/>
    </row>
    <row r="1218" spans="1:11" x14ac:dyDescent="0.25">
      <c r="A1218" s="127">
        <v>14</v>
      </c>
      <c r="B1218" s="121" t="s">
        <v>261</v>
      </c>
      <c r="C1218" s="145" t="s">
        <v>768</v>
      </c>
      <c r="D1218" s="126">
        <v>182</v>
      </c>
      <c r="E1218" s="122" t="s">
        <v>1</v>
      </c>
      <c r="F1218" s="211" t="s">
        <v>316</v>
      </c>
      <c r="G1218" s="118" t="s">
        <v>296</v>
      </c>
    </row>
    <row r="1219" spans="1:11" x14ac:dyDescent="0.25">
      <c r="A1219" s="127"/>
      <c r="B1219" s="121"/>
      <c r="C1219" s="147"/>
      <c r="D1219" s="126"/>
      <c r="E1219" s="122"/>
      <c r="F1219" s="212"/>
      <c r="G1219" s="119"/>
    </row>
    <row r="1220" spans="1:11" x14ac:dyDescent="0.25">
      <c r="A1220" s="225" t="s">
        <v>29</v>
      </c>
      <c r="B1220" s="225"/>
      <c r="C1220" s="225"/>
      <c r="D1220" s="111">
        <f>SUM(D1214,D1213)</f>
        <v>1074</v>
      </c>
      <c r="E1220" s="86" t="s">
        <v>34</v>
      </c>
      <c r="F1220" s="122" t="s">
        <v>296</v>
      </c>
      <c r="G1220" s="122"/>
    </row>
    <row r="1221" spans="1:11" x14ac:dyDescent="0.25">
      <c r="A1221" s="225"/>
      <c r="B1221" s="225"/>
      <c r="C1221" s="225"/>
      <c r="D1221" s="111">
        <f>SUM(D1218,D1216,D1215,D1212)</f>
        <v>2448</v>
      </c>
      <c r="E1221" s="86" t="s">
        <v>1</v>
      </c>
      <c r="F1221" s="122"/>
      <c r="G1221" s="122"/>
    </row>
    <row r="1222" spans="1:11" ht="15.75" x14ac:dyDescent="0.25">
      <c r="A1222" s="173" t="s">
        <v>292</v>
      </c>
      <c r="B1222" s="174"/>
      <c r="C1222" s="175"/>
      <c r="D1222" s="5">
        <f>SUM(D1220)</f>
        <v>1074</v>
      </c>
      <c r="E1222" s="58" t="s">
        <v>34</v>
      </c>
      <c r="F1222" s="184">
        <f>SUM(D1222,D1223,D1224)</f>
        <v>14811</v>
      </c>
      <c r="G1222" s="185"/>
    </row>
    <row r="1223" spans="1:11" ht="15.75" x14ac:dyDescent="0.25">
      <c r="A1223" s="176"/>
      <c r="B1223" s="177"/>
      <c r="C1223" s="178"/>
      <c r="D1223" s="5">
        <v>0</v>
      </c>
      <c r="E1223" s="58" t="s">
        <v>7</v>
      </c>
      <c r="F1223" s="186"/>
      <c r="G1223" s="187"/>
    </row>
    <row r="1224" spans="1:11" ht="16.5" thickBot="1" x14ac:dyDescent="0.3">
      <c r="A1224" s="176"/>
      <c r="B1224" s="177"/>
      <c r="C1224" s="178"/>
      <c r="D1224" s="67">
        <f>SUM(D1221,D1210)</f>
        <v>13737</v>
      </c>
      <c r="E1224" s="68" t="s">
        <v>1</v>
      </c>
      <c r="F1224" s="186"/>
      <c r="G1224" s="187"/>
    </row>
    <row r="1225" spans="1:11" ht="29.25" customHeight="1" thickBot="1" x14ac:dyDescent="0.3">
      <c r="A1225" s="226" t="s">
        <v>294</v>
      </c>
      <c r="B1225" s="227"/>
      <c r="C1225" s="228"/>
      <c r="D1225" s="69">
        <f>SUM(D1222,D1184,D1092,D1042,D1005,D902,D822,D760,D677,D619,D561,D490,D404,D324,D151,D79)</f>
        <v>77483</v>
      </c>
      <c r="E1225" s="70" t="s">
        <v>34</v>
      </c>
      <c r="F1225" s="286">
        <f>SUM(F1222,F1184,F1092,F1042,F1005,F902,F822,F760,F677,F619,F561,F490,F404,F324,F151,F79)</f>
        <v>561842</v>
      </c>
      <c r="G1225" s="287"/>
      <c r="K1225" s="22"/>
    </row>
    <row r="1226" spans="1:11" ht="33" customHeight="1" thickBot="1" x14ac:dyDescent="0.3">
      <c r="A1226" s="229"/>
      <c r="B1226" s="230"/>
      <c r="C1226" s="231"/>
      <c r="D1226" s="69">
        <f>SUM(D1223,D1185,D1093,D1043,D1006,D903,D823,D761,D678,D620,D562,D491,D405,D325,D152,D80)</f>
        <v>251241</v>
      </c>
      <c r="E1226" s="70" t="s">
        <v>7</v>
      </c>
      <c r="F1226" s="288"/>
      <c r="G1226" s="289"/>
    </row>
    <row r="1227" spans="1:11" ht="19.5" thickBot="1" x14ac:dyDescent="0.3">
      <c r="A1227" s="232"/>
      <c r="B1227" s="233"/>
      <c r="C1227" s="234"/>
      <c r="D1227" s="69">
        <f>SUM(D1224,D1186,D1094,D1044,D1007,D904,D824,D762,D679,D621,D563,D492,D406,D326,D153,D81)</f>
        <v>233118</v>
      </c>
      <c r="E1227" s="70" t="s">
        <v>1</v>
      </c>
      <c r="F1227" s="290"/>
      <c r="G1227" s="291"/>
    </row>
    <row r="1228" spans="1:11" ht="37.5" customHeight="1" thickBot="1" x14ac:dyDescent="0.3">
      <c r="A1228" s="280" t="s">
        <v>871</v>
      </c>
      <c r="B1228" s="281"/>
      <c r="C1228" s="281"/>
      <c r="D1228" s="69">
        <f>SUM(D1145,D381,D68)</f>
        <v>9033</v>
      </c>
      <c r="E1228" s="70" t="s">
        <v>34</v>
      </c>
      <c r="F1228" s="292">
        <f>SUM(D1228:D1231)</f>
        <v>104249</v>
      </c>
      <c r="G1228" s="293"/>
    </row>
    <row r="1229" spans="1:11" ht="19.5" thickBot="1" x14ac:dyDescent="0.3">
      <c r="A1229" s="280"/>
      <c r="B1229" s="281"/>
      <c r="C1229" s="281"/>
      <c r="D1229" s="69">
        <f>SUM(D1087,D1037,D907,D827,D801,D799,D750,D674,D370,D314,D313,D312,D311,D137,D136)</f>
        <v>55243</v>
      </c>
      <c r="E1229" s="70" t="s">
        <v>7</v>
      </c>
      <c r="F1229" s="294"/>
      <c r="G1229" s="295"/>
    </row>
    <row r="1230" spans="1:11" ht="15" customHeight="1" thickBot="1" x14ac:dyDescent="0.3">
      <c r="A1230" s="280"/>
      <c r="B1230" s="281"/>
      <c r="C1230" s="281"/>
      <c r="D1230" s="284">
        <f>SUM(D1120,D1115,D944,D714,D705,D590,D580,D532,D526,D391,D383,D75,D74)</f>
        <v>39973</v>
      </c>
      <c r="E1230" s="282" t="s">
        <v>1</v>
      </c>
      <c r="F1230" s="294"/>
      <c r="G1230" s="295"/>
    </row>
    <row r="1231" spans="1:11" ht="6" customHeight="1" thickBot="1" x14ac:dyDescent="0.3">
      <c r="A1231" s="280"/>
      <c r="B1231" s="281"/>
      <c r="C1231" s="281"/>
      <c r="D1231" s="285"/>
      <c r="E1231" s="283"/>
      <c r="F1231" s="296"/>
      <c r="G1231" s="297"/>
    </row>
    <row r="1232" spans="1:11" x14ac:dyDescent="0.25">
      <c r="G1232" s="22"/>
    </row>
    <row r="1233" spans="7:7" x14ac:dyDescent="0.25">
      <c r="G1233" s="22"/>
    </row>
    <row r="1234" spans="7:7" ht="14.25" customHeight="1" x14ac:dyDescent="0.25">
      <c r="G1234" s="22"/>
    </row>
    <row r="1235" spans="7:7" x14ac:dyDescent="0.25">
      <c r="G1235" s="22"/>
    </row>
    <row r="1236" spans="7:7" x14ac:dyDescent="0.25">
      <c r="G1236" s="22"/>
    </row>
    <row r="1237" spans="7:7" ht="15" customHeight="1" x14ac:dyDescent="0.25">
      <c r="G1237" s="22"/>
    </row>
    <row r="1238" spans="7:7" ht="15" customHeight="1" x14ac:dyDescent="0.25">
      <c r="G1238" s="22"/>
    </row>
    <row r="1239" spans="7:7" ht="26.25" customHeight="1" x14ac:dyDescent="0.25">
      <c r="G1239" s="22"/>
    </row>
    <row r="1240" spans="7:7" x14ac:dyDescent="0.25">
      <c r="G1240" s="22"/>
    </row>
    <row r="1241" spans="7:7" x14ac:dyDescent="0.25">
      <c r="G1241" s="22"/>
    </row>
    <row r="1242" spans="7:7" x14ac:dyDescent="0.25">
      <c r="G1242" s="22"/>
    </row>
    <row r="1243" spans="7:7" x14ac:dyDescent="0.25">
      <c r="G1243" s="22"/>
    </row>
    <row r="1244" spans="7:7" x14ac:dyDescent="0.25">
      <c r="G1244" s="22"/>
    </row>
    <row r="1245" spans="7:7" x14ac:dyDescent="0.25">
      <c r="G1245" s="22"/>
    </row>
    <row r="1246" spans="7:7" x14ac:dyDescent="0.25">
      <c r="G1246" s="22"/>
    </row>
    <row r="1247" spans="7:7" x14ac:dyDescent="0.25">
      <c r="G1247" s="22"/>
    </row>
    <row r="1248" spans="7:7" x14ac:dyDescent="0.25">
      <c r="G1248" s="22"/>
    </row>
    <row r="1249" spans="7:7" x14ac:dyDescent="0.25">
      <c r="G1249" s="22"/>
    </row>
    <row r="1250" spans="7:7" x14ac:dyDescent="0.25">
      <c r="G1250" s="22"/>
    </row>
    <row r="1251" spans="7:7" x14ac:dyDescent="0.25">
      <c r="G1251" s="22"/>
    </row>
    <row r="1252" spans="7:7" x14ac:dyDescent="0.25">
      <c r="G1252" s="22"/>
    </row>
    <row r="1253" spans="7:7" x14ac:dyDescent="0.25">
      <c r="G1253" s="22"/>
    </row>
    <row r="1254" spans="7:7" x14ac:dyDescent="0.25">
      <c r="G1254" s="22"/>
    </row>
    <row r="1255" spans="7:7" x14ac:dyDescent="0.25">
      <c r="G1255" s="22"/>
    </row>
    <row r="1256" spans="7:7" x14ac:dyDescent="0.25">
      <c r="G1256" s="22"/>
    </row>
    <row r="1257" spans="7:7" x14ac:dyDescent="0.25">
      <c r="G1257" s="22"/>
    </row>
    <row r="1258" spans="7:7" x14ac:dyDescent="0.25">
      <c r="G1258" s="22"/>
    </row>
    <row r="1259" spans="7:7" x14ac:dyDescent="0.25">
      <c r="G1259" s="22"/>
    </row>
    <row r="1260" spans="7:7" x14ac:dyDescent="0.25">
      <c r="G1260" s="22"/>
    </row>
    <row r="1261" spans="7:7" x14ac:dyDescent="0.25">
      <c r="G1261" s="22"/>
    </row>
    <row r="1262" spans="7:7" x14ac:dyDescent="0.25">
      <c r="G1262" s="22"/>
    </row>
    <row r="1263" spans="7:7" x14ac:dyDescent="0.25">
      <c r="G1263" s="22"/>
    </row>
    <row r="1264" spans="7:7" x14ac:dyDescent="0.25">
      <c r="G1264" s="22"/>
    </row>
    <row r="1265" spans="7:7" x14ac:dyDescent="0.25">
      <c r="G1265" s="22"/>
    </row>
    <row r="1266" spans="7:7" x14ac:dyDescent="0.25">
      <c r="G1266" s="22"/>
    </row>
    <row r="1267" spans="7:7" x14ac:dyDescent="0.25">
      <c r="G1267" s="22"/>
    </row>
    <row r="1268" spans="7:7" x14ac:dyDescent="0.25">
      <c r="G1268" s="22"/>
    </row>
    <row r="1269" spans="7:7" x14ac:dyDescent="0.25">
      <c r="G1269" s="22"/>
    </row>
    <row r="1270" spans="7:7" x14ac:dyDescent="0.25">
      <c r="G1270" s="22"/>
    </row>
    <row r="1271" spans="7:7" x14ac:dyDescent="0.25">
      <c r="G1271" s="22"/>
    </row>
    <row r="1272" spans="7:7" x14ac:dyDescent="0.25">
      <c r="G1272" s="22"/>
    </row>
    <row r="1273" spans="7:7" x14ac:dyDescent="0.25">
      <c r="G1273" s="22"/>
    </row>
  </sheetData>
  <mergeCells count="3101">
    <mergeCell ref="G450:G451"/>
    <mergeCell ref="E450:E451"/>
    <mergeCell ref="D450:D451"/>
    <mergeCell ref="A1136:G1136"/>
    <mergeCell ref="A845:G845"/>
    <mergeCell ref="A463:A464"/>
    <mergeCell ref="A465:A466"/>
    <mergeCell ref="B463:B464"/>
    <mergeCell ref="B465:B466"/>
    <mergeCell ref="C463:C464"/>
    <mergeCell ref="C465:C466"/>
    <mergeCell ref="D463:D464"/>
    <mergeCell ref="D465:D466"/>
    <mergeCell ref="E463:E464"/>
    <mergeCell ref="E465:E466"/>
    <mergeCell ref="F463:F464"/>
    <mergeCell ref="F465:F466"/>
    <mergeCell ref="G463:G464"/>
    <mergeCell ref="G465:G466"/>
    <mergeCell ref="G1113:G1114"/>
    <mergeCell ref="F1117:G1118"/>
    <mergeCell ref="A1115:A1116"/>
    <mergeCell ref="B1115:B1116"/>
    <mergeCell ref="C1115:C1116"/>
    <mergeCell ref="D1115:D1116"/>
    <mergeCell ref="E1115:E1116"/>
    <mergeCell ref="A1119:G1119"/>
    <mergeCell ref="G1122:G1123"/>
    <mergeCell ref="D210:D211"/>
    <mergeCell ref="E210:E211"/>
    <mergeCell ref="F210:F211"/>
    <mergeCell ref="G210:G211"/>
    <mergeCell ref="E1:G6"/>
    <mergeCell ref="A7:G7"/>
    <mergeCell ref="C198:C199"/>
    <mergeCell ref="C200:C201"/>
    <mergeCell ref="C180:C181"/>
    <mergeCell ref="C192:C193"/>
    <mergeCell ref="A182:A183"/>
    <mergeCell ref="B182:B183"/>
    <mergeCell ref="D182:D183"/>
    <mergeCell ref="E70:E71"/>
    <mergeCell ref="C158:C159"/>
    <mergeCell ref="C160:C161"/>
    <mergeCell ref="D172:D173"/>
    <mergeCell ref="A162:A163"/>
    <mergeCell ref="B162:B163"/>
    <mergeCell ref="E162:E163"/>
    <mergeCell ref="B164:B165"/>
    <mergeCell ref="D164:D165"/>
    <mergeCell ref="E164:E165"/>
    <mergeCell ref="A210:A211"/>
    <mergeCell ref="B210:B211"/>
    <mergeCell ref="C210:C211"/>
    <mergeCell ref="C174:C175"/>
    <mergeCell ref="C176:C177"/>
    <mergeCell ref="B172:B173"/>
    <mergeCell ref="A172:A173"/>
    <mergeCell ref="B107:B108"/>
    <mergeCell ref="D107:D108"/>
    <mergeCell ref="G1204:G1205"/>
    <mergeCell ref="G1206:G1207"/>
    <mergeCell ref="G1208:G1209"/>
    <mergeCell ref="F1210:G1210"/>
    <mergeCell ref="A1211:G1211"/>
    <mergeCell ref="G1212:G1213"/>
    <mergeCell ref="G1214:G1215"/>
    <mergeCell ref="G1216:G1217"/>
    <mergeCell ref="G1218:G1219"/>
    <mergeCell ref="F1220:G1221"/>
    <mergeCell ref="F1222:G1224"/>
    <mergeCell ref="A1228:C1231"/>
    <mergeCell ref="E1230:E1231"/>
    <mergeCell ref="D1230:D1231"/>
    <mergeCell ref="F1225:G1227"/>
    <mergeCell ref="F1228:G1231"/>
    <mergeCell ref="G1170:G1171"/>
    <mergeCell ref="G1172:G1173"/>
    <mergeCell ref="G1174:G1175"/>
    <mergeCell ref="G1176:G1177"/>
    <mergeCell ref="G1178:G1179"/>
    <mergeCell ref="G1180:G1181"/>
    <mergeCell ref="F1182:G1183"/>
    <mergeCell ref="F1184:G1186"/>
    <mergeCell ref="A1187:G1187"/>
    <mergeCell ref="A1188:G1188"/>
    <mergeCell ref="G1189:G1191"/>
    <mergeCell ref="G1192:G1193"/>
    <mergeCell ref="G1194:G1195"/>
    <mergeCell ref="G1196:G1197"/>
    <mergeCell ref="G1198:G1199"/>
    <mergeCell ref="G1200:G1201"/>
    <mergeCell ref="G1202:G1203"/>
    <mergeCell ref="G1137:G1138"/>
    <mergeCell ref="G1139:G1140"/>
    <mergeCell ref="G1141:G1142"/>
    <mergeCell ref="G1143:G1144"/>
    <mergeCell ref="F1146:G1147"/>
    <mergeCell ref="A1148:G1148"/>
    <mergeCell ref="G1149:G1150"/>
    <mergeCell ref="G1151:G1152"/>
    <mergeCell ref="G1153:G1154"/>
    <mergeCell ref="G1155:G1156"/>
    <mergeCell ref="G1157:G1158"/>
    <mergeCell ref="G1159:G1160"/>
    <mergeCell ref="G1161:G1162"/>
    <mergeCell ref="G1164:G1165"/>
    <mergeCell ref="G1166:G1167"/>
    <mergeCell ref="G1168:G1169"/>
    <mergeCell ref="A1137:A1138"/>
    <mergeCell ref="B1137:B1138"/>
    <mergeCell ref="A1139:A1140"/>
    <mergeCell ref="B1139:B1140"/>
    <mergeCell ref="D1139:D1140"/>
    <mergeCell ref="A1149:A1150"/>
    <mergeCell ref="B1149:B1150"/>
    <mergeCell ref="D1149:D1150"/>
    <mergeCell ref="E1149:E1150"/>
    <mergeCell ref="A1141:A1142"/>
    <mergeCell ref="B1141:B1142"/>
    <mergeCell ref="D1141:D1142"/>
    <mergeCell ref="E1141:E1142"/>
    <mergeCell ref="A1143:A1144"/>
    <mergeCell ref="B1143:B1144"/>
    <mergeCell ref="G1124:G1125"/>
    <mergeCell ref="G1126:G1127"/>
    <mergeCell ref="G1128:G1129"/>
    <mergeCell ref="G1130:G1131"/>
    <mergeCell ref="G1132:G1133"/>
    <mergeCell ref="F1135:G1135"/>
    <mergeCell ref="A1120:A1121"/>
    <mergeCell ref="B1120:B1121"/>
    <mergeCell ref="D1120:D1121"/>
    <mergeCell ref="E1120:E1121"/>
    <mergeCell ref="C1122:C1123"/>
    <mergeCell ref="C1124:C1125"/>
    <mergeCell ref="C1120:C1121"/>
    <mergeCell ref="C1130:C1131"/>
    <mergeCell ref="C1132:C1133"/>
    <mergeCell ref="C1137:C1138"/>
    <mergeCell ref="C1139:C1140"/>
    <mergeCell ref="G1081:G1082"/>
    <mergeCell ref="G1083:G1084"/>
    <mergeCell ref="G1085:G1086"/>
    <mergeCell ref="F1090:G1091"/>
    <mergeCell ref="F1092:G1094"/>
    <mergeCell ref="A1095:G1095"/>
    <mergeCell ref="A1096:G1096"/>
    <mergeCell ref="G1097:G1098"/>
    <mergeCell ref="G1099:G1100"/>
    <mergeCell ref="G1101:G1102"/>
    <mergeCell ref="G1103:G1104"/>
    <mergeCell ref="G1105:G1106"/>
    <mergeCell ref="G1107:G1108"/>
    <mergeCell ref="G1109:G1110"/>
    <mergeCell ref="G1111:G1112"/>
    <mergeCell ref="F1099:F1100"/>
    <mergeCell ref="F1107:F1108"/>
    <mergeCell ref="F1109:F1110"/>
    <mergeCell ref="D1101:D1102"/>
    <mergeCell ref="E1101:E1102"/>
    <mergeCell ref="F1081:F1082"/>
    <mergeCell ref="F1083:F1084"/>
    <mergeCell ref="F1085:F1086"/>
    <mergeCell ref="F1087:F1089"/>
    <mergeCell ref="C1097:C1098"/>
    <mergeCell ref="F1097:F1098"/>
    <mergeCell ref="A1087:A1089"/>
    <mergeCell ref="G1049:G1050"/>
    <mergeCell ref="G1051:G1052"/>
    <mergeCell ref="G1053:G1054"/>
    <mergeCell ref="G1055:G1056"/>
    <mergeCell ref="G1057:G1058"/>
    <mergeCell ref="G1059:G1060"/>
    <mergeCell ref="G1061:G1062"/>
    <mergeCell ref="G1063:G1064"/>
    <mergeCell ref="F1065:G1065"/>
    <mergeCell ref="A1066:G1066"/>
    <mergeCell ref="G1067:G1068"/>
    <mergeCell ref="G1069:G1070"/>
    <mergeCell ref="G1071:G1072"/>
    <mergeCell ref="G1073:G1074"/>
    <mergeCell ref="G1075:G1076"/>
    <mergeCell ref="G1077:G1078"/>
    <mergeCell ref="G1079:G1080"/>
    <mergeCell ref="F1055:F1056"/>
    <mergeCell ref="F1057:F1058"/>
    <mergeCell ref="F1059:F1060"/>
    <mergeCell ref="F1061:F1062"/>
    <mergeCell ref="F1063:F1064"/>
    <mergeCell ref="F1067:F1068"/>
    <mergeCell ref="F1069:F1070"/>
    <mergeCell ref="F1071:F1072"/>
    <mergeCell ref="F1073:F1074"/>
    <mergeCell ref="F1075:F1076"/>
    <mergeCell ref="F1077:F1078"/>
    <mergeCell ref="F1079:F1080"/>
    <mergeCell ref="F1051:F1052"/>
    <mergeCell ref="F1053:F1054"/>
    <mergeCell ref="A1057:A1058"/>
    <mergeCell ref="G1027:G1028"/>
    <mergeCell ref="G1029:G1030"/>
    <mergeCell ref="G1031:G1032"/>
    <mergeCell ref="G1033:G1034"/>
    <mergeCell ref="G1035:G1036"/>
    <mergeCell ref="F1040:G1041"/>
    <mergeCell ref="A1037:A1038"/>
    <mergeCell ref="B1037:B1038"/>
    <mergeCell ref="C1037:C1038"/>
    <mergeCell ref="D1037:D1038"/>
    <mergeCell ref="E1037:E1038"/>
    <mergeCell ref="F1037:F1038"/>
    <mergeCell ref="F1042:G1044"/>
    <mergeCell ref="A1045:G1045"/>
    <mergeCell ref="A1046:G1046"/>
    <mergeCell ref="G1047:G1048"/>
    <mergeCell ref="G1000:G1001"/>
    <mergeCell ref="G1002:G1003"/>
    <mergeCell ref="F1004:G1004"/>
    <mergeCell ref="F1005:G1007"/>
    <mergeCell ref="A1008:G1008"/>
    <mergeCell ref="A1009:G1009"/>
    <mergeCell ref="A1014:A1015"/>
    <mergeCell ref="B1014:B1015"/>
    <mergeCell ref="D1014:D1015"/>
    <mergeCell ref="E1014:E1015"/>
    <mergeCell ref="D1000:D1001"/>
    <mergeCell ref="E1000:E1001"/>
    <mergeCell ref="A1002:A1003"/>
    <mergeCell ref="B1002:B1003"/>
    <mergeCell ref="D1002:D1003"/>
    <mergeCell ref="E1002:E1003"/>
    <mergeCell ref="G953:G954"/>
    <mergeCell ref="G955:G956"/>
    <mergeCell ref="G957:G958"/>
    <mergeCell ref="G959:G960"/>
    <mergeCell ref="G961:G962"/>
    <mergeCell ref="G963:G964"/>
    <mergeCell ref="F965:G965"/>
    <mergeCell ref="A966:G966"/>
    <mergeCell ref="G967:G968"/>
    <mergeCell ref="G969:G971"/>
    <mergeCell ref="G972:G973"/>
    <mergeCell ref="G974:G975"/>
    <mergeCell ref="G976:G977"/>
    <mergeCell ref="G978:G979"/>
    <mergeCell ref="G980:G981"/>
    <mergeCell ref="F982:G982"/>
    <mergeCell ref="D957:D958"/>
    <mergeCell ref="E957:E958"/>
    <mergeCell ref="A959:A960"/>
    <mergeCell ref="B959:B960"/>
    <mergeCell ref="A953:A954"/>
    <mergeCell ref="B953:B954"/>
    <mergeCell ref="D953:D954"/>
    <mergeCell ref="E953:E954"/>
    <mergeCell ref="A955:A956"/>
    <mergeCell ref="B980:B981"/>
    <mergeCell ref="D980:D981"/>
    <mergeCell ref="E980:E981"/>
    <mergeCell ref="A982:C982"/>
    <mergeCell ref="G998:G999"/>
    <mergeCell ref="F953:F954"/>
    <mergeCell ref="F955:F956"/>
    <mergeCell ref="F957:F958"/>
    <mergeCell ref="F959:F960"/>
    <mergeCell ref="F961:F962"/>
    <mergeCell ref="F963:F964"/>
    <mergeCell ref="F967:F968"/>
    <mergeCell ref="F969:F971"/>
    <mergeCell ref="F972:F973"/>
    <mergeCell ref="F974:F975"/>
    <mergeCell ref="F976:F977"/>
    <mergeCell ref="F978:F979"/>
    <mergeCell ref="F980:F981"/>
    <mergeCell ref="B969:B971"/>
    <mergeCell ref="C974:C975"/>
    <mergeCell ref="B955:B956"/>
    <mergeCell ref="D955:D956"/>
    <mergeCell ref="E955:E956"/>
    <mergeCell ref="C955:C956"/>
    <mergeCell ref="C953:C954"/>
    <mergeCell ref="A965:C965"/>
    <mergeCell ref="A980:A981"/>
    <mergeCell ref="C996:C997"/>
    <mergeCell ref="C998:C999"/>
    <mergeCell ref="A996:A997"/>
    <mergeCell ref="B996:B997"/>
    <mergeCell ref="D996:D997"/>
    <mergeCell ref="E996:E997"/>
    <mergeCell ref="D978:D979"/>
    <mergeCell ref="E978:E979"/>
    <mergeCell ref="C976:C977"/>
    <mergeCell ref="G994:G995"/>
    <mergeCell ref="G996:G997"/>
    <mergeCell ref="B961:B962"/>
    <mergeCell ref="A963:A964"/>
    <mergeCell ref="B963:B964"/>
    <mergeCell ref="D963:D964"/>
    <mergeCell ref="E963:E964"/>
    <mergeCell ref="A972:A973"/>
    <mergeCell ref="B972:B973"/>
    <mergeCell ref="A974:A975"/>
    <mergeCell ref="B974:B975"/>
    <mergeCell ref="D974:D975"/>
    <mergeCell ref="E974:E975"/>
    <mergeCell ref="A983:G983"/>
    <mergeCell ref="A967:A968"/>
    <mergeCell ref="B967:B968"/>
    <mergeCell ref="A969:A971"/>
    <mergeCell ref="F984:F985"/>
    <mergeCell ref="A984:A985"/>
    <mergeCell ref="B984:B985"/>
    <mergeCell ref="C899:C900"/>
    <mergeCell ref="F897:F898"/>
    <mergeCell ref="F899:F900"/>
    <mergeCell ref="G899:G900"/>
    <mergeCell ref="F901:G901"/>
    <mergeCell ref="F902:G904"/>
    <mergeCell ref="A905:G905"/>
    <mergeCell ref="A906:G906"/>
    <mergeCell ref="G911:G912"/>
    <mergeCell ref="G919:G920"/>
    <mergeCell ref="G921:G922"/>
    <mergeCell ref="F923:G924"/>
    <mergeCell ref="A907:A910"/>
    <mergeCell ref="B907:B910"/>
    <mergeCell ref="C907:C910"/>
    <mergeCell ref="D907:D910"/>
    <mergeCell ref="E907:E910"/>
    <mergeCell ref="F907:F910"/>
    <mergeCell ref="F911:F912"/>
    <mergeCell ref="F913:F914"/>
    <mergeCell ref="F915:F918"/>
    <mergeCell ref="F919:F920"/>
    <mergeCell ref="F921:F922"/>
    <mergeCell ref="A911:A912"/>
    <mergeCell ref="B911:B912"/>
    <mergeCell ref="A902:C904"/>
    <mergeCell ref="G862:G863"/>
    <mergeCell ref="F864:G866"/>
    <mergeCell ref="A867:G867"/>
    <mergeCell ref="G868:G869"/>
    <mergeCell ref="G870:G871"/>
    <mergeCell ref="G872:G873"/>
    <mergeCell ref="G874:G875"/>
    <mergeCell ref="F876:G878"/>
    <mergeCell ref="A879:G879"/>
    <mergeCell ref="G880:G881"/>
    <mergeCell ref="F885:G886"/>
    <mergeCell ref="A887:G887"/>
    <mergeCell ref="G888:G889"/>
    <mergeCell ref="F892:G893"/>
    <mergeCell ref="A894:G894"/>
    <mergeCell ref="G895:G896"/>
    <mergeCell ref="G897:G898"/>
    <mergeCell ref="F868:F869"/>
    <mergeCell ref="F870:F871"/>
    <mergeCell ref="F872:F873"/>
    <mergeCell ref="F874:F875"/>
    <mergeCell ref="F880:F881"/>
    <mergeCell ref="F888:F889"/>
    <mergeCell ref="F895:F896"/>
    <mergeCell ref="A888:A889"/>
    <mergeCell ref="B888:B889"/>
    <mergeCell ref="D888:D889"/>
    <mergeCell ref="D895:D896"/>
    <mergeCell ref="E895:E896"/>
    <mergeCell ref="C895:C896"/>
    <mergeCell ref="C897:C898"/>
    <mergeCell ref="C872:C873"/>
    <mergeCell ref="G840:G841"/>
    <mergeCell ref="F842:G844"/>
    <mergeCell ref="G846:G847"/>
    <mergeCell ref="G848:G849"/>
    <mergeCell ref="G850:G851"/>
    <mergeCell ref="G852:G853"/>
    <mergeCell ref="G854:G855"/>
    <mergeCell ref="G856:G857"/>
    <mergeCell ref="G858:G859"/>
    <mergeCell ref="G860:G861"/>
    <mergeCell ref="D856:D857"/>
    <mergeCell ref="D840:D841"/>
    <mergeCell ref="E840:E841"/>
    <mergeCell ref="D833:D834"/>
    <mergeCell ref="E833:E834"/>
    <mergeCell ref="D850:D851"/>
    <mergeCell ref="E850:E851"/>
    <mergeCell ref="F852:F853"/>
    <mergeCell ref="F854:F855"/>
    <mergeCell ref="F856:F857"/>
    <mergeCell ref="F858:F859"/>
    <mergeCell ref="F860:F861"/>
    <mergeCell ref="D860:D861"/>
    <mergeCell ref="E860:E861"/>
    <mergeCell ref="A860:A861"/>
    <mergeCell ref="B860:B861"/>
    <mergeCell ref="B856:B857"/>
    <mergeCell ref="C1218:C1219"/>
    <mergeCell ref="F1189:F1191"/>
    <mergeCell ref="F1192:F1193"/>
    <mergeCell ref="F1194:F1195"/>
    <mergeCell ref="F1196:F1197"/>
    <mergeCell ref="F1198:F1199"/>
    <mergeCell ref="F1200:F1201"/>
    <mergeCell ref="F1202:F1203"/>
    <mergeCell ref="F1204:F1205"/>
    <mergeCell ref="F1206:F1207"/>
    <mergeCell ref="F1208:F1209"/>
    <mergeCell ref="F1212:F1213"/>
    <mergeCell ref="F1214:F1215"/>
    <mergeCell ref="F1216:F1217"/>
    <mergeCell ref="F1218:F1219"/>
    <mergeCell ref="D1202:D1203"/>
    <mergeCell ref="E888:E889"/>
    <mergeCell ref="F862:F863"/>
    <mergeCell ref="D872:D873"/>
    <mergeCell ref="D911:D912"/>
    <mergeCell ref="E911:E912"/>
    <mergeCell ref="C911:C912"/>
    <mergeCell ref="A923:C924"/>
    <mergeCell ref="A901:C901"/>
    <mergeCell ref="D1218:D1219"/>
    <mergeCell ref="E1218:E1219"/>
    <mergeCell ref="F1101:F1102"/>
    <mergeCell ref="F1103:F1104"/>
    <mergeCell ref="F1105:F1106"/>
    <mergeCell ref="F1172:F1173"/>
    <mergeCell ref="F1174:F1175"/>
    <mergeCell ref="F1176:F1177"/>
    <mergeCell ref="F1178:F1179"/>
    <mergeCell ref="F1130:F1131"/>
    <mergeCell ref="F1132:F1133"/>
    <mergeCell ref="F1137:F1138"/>
    <mergeCell ref="F1139:F1140"/>
    <mergeCell ref="F1141:F1142"/>
    <mergeCell ref="F1143:F1144"/>
    <mergeCell ref="F1149:F1150"/>
    <mergeCell ref="F1151:F1152"/>
    <mergeCell ref="F1153:F1154"/>
    <mergeCell ref="F1155:F1156"/>
    <mergeCell ref="F1157:F1158"/>
    <mergeCell ref="F1159:F1160"/>
    <mergeCell ref="F1161:F1162"/>
    <mergeCell ref="F1164:F1165"/>
    <mergeCell ref="F1166:F1167"/>
    <mergeCell ref="A1061:A1062"/>
    <mergeCell ref="B1061:B1062"/>
    <mergeCell ref="D1061:D1062"/>
    <mergeCell ref="E1061:E1062"/>
    <mergeCell ref="A1063:A1064"/>
    <mergeCell ref="B1063:B1064"/>
    <mergeCell ref="D1063:D1064"/>
    <mergeCell ref="C1079:C1080"/>
    <mergeCell ref="C1081:C1082"/>
    <mergeCell ref="E1063:E1064"/>
    <mergeCell ref="E1073:E1074"/>
    <mergeCell ref="C1071:C1072"/>
    <mergeCell ref="C1073:C1074"/>
    <mergeCell ref="C1075:C1076"/>
    <mergeCell ref="C1077:C1078"/>
    <mergeCell ref="F1168:F1169"/>
    <mergeCell ref="F1170:F1171"/>
    <mergeCell ref="D1143:D1144"/>
    <mergeCell ref="E1143:E1144"/>
    <mergeCell ref="C1141:C1142"/>
    <mergeCell ref="F1126:F1127"/>
    <mergeCell ref="F1128:F1129"/>
    <mergeCell ref="A1073:A1074"/>
    <mergeCell ref="B1073:B1074"/>
    <mergeCell ref="D1073:D1074"/>
    <mergeCell ref="A1085:A1086"/>
    <mergeCell ref="C926:C927"/>
    <mergeCell ref="C928:C929"/>
    <mergeCell ref="C930:C931"/>
    <mergeCell ref="D938:D939"/>
    <mergeCell ref="E938:E939"/>
    <mergeCell ref="C942:C943"/>
    <mergeCell ref="C940:C941"/>
    <mergeCell ref="C938:C939"/>
    <mergeCell ref="C980:C981"/>
    <mergeCell ref="C988:C989"/>
    <mergeCell ref="C1000:C1001"/>
    <mergeCell ref="C1002:C1003"/>
    <mergeCell ref="C1014:C1015"/>
    <mergeCell ref="D1025:D1026"/>
    <mergeCell ref="E1025:E1026"/>
    <mergeCell ref="A1021:A1022"/>
    <mergeCell ref="B1021:B1022"/>
    <mergeCell ref="D1021:D1022"/>
    <mergeCell ref="E1021:E1022"/>
    <mergeCell ref="A1016:A1017"/>
    <mergeCell ref="B1016:B1017"/>
    <mergeCell ref="C1021:C1022"/>
    <mergeCell ref="C1025:C1026"/>
    <mergeCell ref="A1067:A1068"/>
    <mergeCell ref="B1067:B1068"/>
    <mergeCell ref="D1067:D1068"/>
    <mergeCell ref="E1067:E1068"/>
    <mergeCell ref="A1069:A1070"/>
    <mergeCell ref="G913:G914"/>
    <mergeCell ref="G915:G918"/>
    <mergeCell ref="G930:G931"/>
    <mergeCell ref="G932:G933"/>
    <mergeCell ref="G934:G935"/>
    <mergeCell ref="G936:G937"/>
    <mergeCell ref="G938:G939"/>
    <mergeCell ref="G940:G941"/>
    <mergeCell ref="F926:F927"/>
    <mergeCell ref="F928:F929"/>
    <mergeCell ref="F930:F931"/>
    <mergeCell ref="F932:F933"/>
    <mergeCell ref="F934:F935"/>
    <mergeCell ref="F936:F937"/>
    <mergeCell ref="F938:F939"/>
    <mergeCell ref="F940:F941"/>
    <mergeCell ref="B1087:B1089"/>
    <mergeCell ref="D1087:D1089"/>
    <mergeCell ref="E1087:E1089"/>
    <mergeCell ref="E1083:E1084"/>
    <mergeCell ref="E1071:E1072"/>
    <mergeCell ref="B1069:B1070"/>
    <mergeCell ref="B944:B946"/>
    <mergeCell ref="C944:C946"/>
    <mergeCell ref="D944:D946"/>
    <mergeCell ref="E944:E946"/>
    <mergeCell ref="F944:F946"/>
    <mergeCell ref="F942:F943"/>
    <mergeCell ref="F951:F952"/>
    <mergeCell ref="C978:C979"/>
    <mergeCell ref="G984:G985"/>
    <mergeCell ref="G986:G987"/>
    <mergeCell ref="A755:A756"/>
    <mergeCell ref="F759:G759"/>
    <mergeCell ref="B755:B756"/>
    <mergeCell ref="F812:F813"/>
    <mergeCell ref="F814:F816"/>
    <mergeCell ref="F817:F818"/>
    <mergeCell ref="F819:F820"/>
    <mergeCell ref="B827:B828"/>
    <mergeCell ref="C827:C828"/>
    <mergeCell ref="C829:C830"/>
    <mergeCell ref="C831:C832"/>
    <mergeCell ref="C833:C834"/>
    <mergeCell ref="C835:C836"/>
    <mergeCell ref="C840:C841"/>
    <mergeCell ref="C846:C847"/>
    <mergeCell ref="C848:C849"/>
    <mergeCell ref="F827:F828"/>
    <mergeCell ref="F829:F830"/>
    <mergeCell ref="F831:F832"/>
    <mergeCell ref="F833:F834"/>
    <mergeCell ref="F835:F836"/>
    <mergeCell ref="F838:F839"/>
    <mergeCell ref="F840:F841"/>
    <mergeCell ref="F846:F847"/>
    <mergeCell ref="F848:F849"/>
    <mergeCell ref="A821:C821"/>
    <mergeCell ref="A812:A813"/>
    <mergeCell ref="B812:B813"/>
    <mergeCell ref="D812:D813"/>
    <mergeCell ref="E812:E813"/>
    <mergeCell ref="C812:C813"/>
    <mergeCell ref="B814:B816"/>
    <mergeCell ref="C765:C766"/>
    <mergeCell ref="C795:C796"/>
    <mergeCell ref="B771:B778"/>
    <mergeCell ref="A771:A778"/>
    <mergeCell ref="C779:C780"/>
    <mergeCell ref="C783:C784"/>
    <mergeCell ref="C785:C786"/>
    <mergeCell ref="A789:A792"/>
    <mergeCell ref="B789:B792"/>
    <mergeCell ref="C793:C794"/>
    <mergeCell ref="F765:F766"/>
    <mergeCell ref="F767:F768"/>
    <mergeCell ref="F769:F770"/>
    <mergeCell ref="F771:F778"/>
    <mergeCell ref="F779:F780"/>
    <mergeCell ref="F781:F782"/>
    <mergeCell ref="F783:F784"/>
    <mergeCell ref="F785:F786"/>
    <mergeCell ref="F787:F788"/>
    <mergeCell ref="F789:F792"/>
    <mergeCell ref="F793:F794"/>
    <mergeCell ref="F733:F734"/>
    <mergeCell ref="F735:F736"/>
    <mergeCell ref="F737:F738"/>
    <mergeCell ref="F739:F740"/>
    <mergeCell ref="C746:C747"/>
    <mergeCell ref="C748:C749"/>
    <mergeCell ref="F746:F747"/>
    <mergeCell ref="F748:F749"/>
    <mergeCell ref="C429:C430"/>
    <mergeCell ref="C439:C440"/>
    <mergeCell ref="C441:C442"/>
    <mergeCell ref="C443:C444"/>
    <mergeCell ref="C445:C446"/>
    <mergeCell ref="F586:F587"/>
    <mergeCell ref="F588:F589"/>
    <mergeCell ref="F590:F591"/>
    <mergeCell ref="F592:F593"/>
    <mergeCell ref="F597:F598"/>
    <mergeCell ref="F572:F573"/>
    <mergeCell ref="F574:F575"/>
    <mergeCell ref="F576:F577"/>
    <mergeCell ref="F578:F579"/>
    <mergeCell ref="F584:F585"/>
    <mergeCell ref="C450:C451"/>
    <mergeCell ref="F450:F451"/>
    <mergeCell ref="A399:A400"/>
    <mergeCell ref="B399:B400"/>
    <mergeCell ref="D399:D400"/>
    <mergeCell ref="A421:A422"/>
    <mergeCell ref="B421:B422"/>
    <mergeCell ref="A423:A424"/>
    <mergeCell ref="B423:B424"/>
    <mergeCell ref="C411:C412"/>
    <mergeCell ref="F411:F412"/>
    <mergeCell ref="E439:E440"/>
    <mergeCell ref="F558:F559"/>
    <mergeCell ref="F566:F567"/>
    <mergeCell ref="F568:F569"/>
    <mergeCell ref="F570:F571"/>
    <mergeCell ref="C540:C541"/>
    <mergeCell ref="C544:C545"/>
    <mergeCell ref="C546:C547"/>
    <mergeCell ref="A450:A451"/>
    <mergeCell ref="B450:B451"/>
    <mergeCell ref="A112:G112"/>
    <mergeCell ref="A140:G140"/>
    <mergeCell ref="A154:G154"/>
    <mergeCell ref="A155:G155"/>
    <mergeCell ref="B208:B209"/>
    <mergeCell ref="C208:C209"/>
    <mergeCell ref="D208:D209"/>
    <mergeCell ref="E208:E209"/>
    <mergeCell ref="F208:F209"/>
    <mergeCell ref="G208:G209"/>
    <mergeCell ref="F427:F428"/>
    <mergeCell ref="F429:F430"/>
    <mergeCell ref="C452:C453"/>
    <mergeCell ref="F638:F639"/>
    <mergeCell ref="A431:A432"/>
    <mergeCell ref="B431:B432"/>
    <mergeCell ref="C431:C432"/>
    <mergeCell ref="D431:D432"/>
    <mergeCell ref="E431:E432"/>
    <mergeCell ref="F397:F398"/>
    <mergeCell ref="F399:F400"/>
    <mergeCell ref="F401:F402"/>
    <mergeCell ref="F413:F414"/>
    <mergeCell ref="F415:F416"/>
    <mergeCell ref="F417:F418"/>
    <mergeCell ref="F419:F420"/>
    <mergeCell ref="F421:F422"/>
    <mergeCell ref="F423:F424"/>
    <mergeCell ref="F425:F426"/>
    <mergeCell ref="B409:B410"/>
    <mergeCell ref="A411:A412"/>
    <mergeCell ref="B411:B412"/>
    <mergeCell ref="A212:A213"/>
    <mergeCell ref="B212:B213"/>
    <mergeCell ref="C212:C213"/>
    <mergeCell ref="D212:D213"/>
    <mergeCell ref="E212:E213"/>
    <mergeCell ref="A190:A191"/>
    <mergeCell ref="B190:B191"/>
    <mergeCell ref="A156:A157"/>
    <mergeCell ref="B156:B157"/>
    <mergeCell ref="E156:E157"/>
    <mergeCell ref="A178:A179"/>
    <mergeCell ref="B178:B179"/>
    <mergeCell ref="D178:D179"/>
    <mergeCell ref="C413:C414"/>
    <mergeCell ref="C415:C416"/>
    <mergeCell ref="C417:C418"/>
    <mergeCell ref="C91:C92"/>
    <mergeCell ref="D91:D92"/>
    <mergeCell ref="E91:E92"/>
    <mergeCell ref="A103:A104"/>
    <mergeCell ref="B103:B104"/>
    <mergeCell ref="D103:D104"/>
    <mergeCell ref="A158:A159"/>
    <mergeCell ref="B158:B159"/>
    <mergeCell ref="D158:D159"/>
    <mergeCell ref="E158:E159"/>
    <mergeCell ref="A160:A161"/>
    <mergeCell ref="B160:B161"/>
    <mergeCell ref="A245:A246"/>
    <mergeCell ref="B245:B246"/>
    <mergeCell ref="D245:D246"/>
    <mergeCell ref="E245:E246"/>
    <mergeCell ref="E107:E108"/>
    <mergeCell ref="A99:A100"/>
    <mergeCell ref="B99:B100"/>
    <mergeCell ref="D99:D100"/>
    <mergeCell ref="A11:A12"/>
    <mergeCell ref="B11:B12"/>
    <mergeCell ref="C13:C14"/>
    <mergeCell ref="C15:C16"/>
    <mergeCell ref="A29:C30"/>
    <mergeCell ref="D52:D53"/>
    <mergeCell ref="E52:E53"/>
    <mergeCell ref="D32:D33"/>
    <mergeCell ref="E32:E33"/>
    <mergeCell ref="A27:A28"/>
    <mergeCell ref="B27:B28"/>
    <mergeCell ref="E19:E20"/>
    <mergeCell ref="C17:C18"/>
    <mergeCell ref="C19:C20"/>
    <mergeCell ref="A23:A24"/>
    <mergeCell ref="B23:B24"/>
    <mergeCell ref="D23:D24"/>
    <mergeCell ref="A65:G65"/>
    <mergeCell ref="D66:D67"/>
    <mergeCell ref="E66:E67"/>
    <mergeCell ref="A93:A94"/>
    <mergeCell ref="B93:B94"/>
    <mergeCell ref="D93:D94"/>
    <mergeCell ref="E93:E94"/>
    <mergeCell ref="A88:A89"/>
    <mergeCell ref="B88:B89"/>
    <mergeCell ref="D88:D89"/>
    <mergeCell ref="E88:E89"/>
    <mergeCell ref="A90:A92"/>
    <mergeCell ref="B90:B92"/>
    <mergeCell ref="A52:A53"/>
    <mergeCell ref="B52:B53"/>
    <mergeCell ref="A84:A87"/>
    <mergeCell ref="B84:B87"/>
    <mergeCell ref="A56:A57"/>
    <mergeCell ref="B56:B57"/>
    <mergeCell ref="D56:D57"/>
    <mergeCell ref="E56:E57"/>
    <mergeCell ref="D75:D76"/>
    <mergeCell ref="E75:E76"/>
    <mergeCell ref="A58:A59"/>
    <mergeCell ref="B58:B59"/>
    <mergeCell ref="A60:A61"/>
    <mergeCell ref="B60:B61"/>
    <mergeCell ref="D60:D61"/>
    <mergeCell ref="E60:E61"/>
    <mergeCell ref="A54:A55"/>
    <mergeCell ref="D70:D71"/>
    <mergeCell ref="C88:C89"/>
    <mergeCell ref="A82:G82"/>
    <mergeCell ref="A83:G83"/>
    <mergeCell ref="F90:F92"/>
    <mergeCell ref="F88:F89"/>
    <mergeCell ref="C93:C94"/>
    <mergeCell ref="C52:C53"/>
    <mergeCell ref="C54:C55"/>
    <mergeCell ref="C56:C57"/>
    <mergeCell ref="C60:C61"/>
    <mergeCell ref="A13:A14"/>
    <mergeCell ref="B13:B14"/>
    <mergeCell ref="D13:D14"/>
    <mergeCell ref="E13:E14"/>
    <mergeCell ref="A15:A16"/>
    <mergeCell ref="B15:B16"/>
    <mergeCell ref="D15:D16"/>
    <mergeCell ref="E15:E16"/>
    <mergeCell ref="D21:D22"/>
    <mergeCell ref="E21:E22"/>
    <mergeCell ref="C27:C28"/>
    <mergeCell ref="C21:C22"/>
    <mergeCell ref="C23:C24"/>
    <mergeCell ref="C25:C26"/>
    <mergeCell ref="A17:A18"/>
    <mergeCell ref="B50:B51"/>
    <mergeCell ref="D50:D51"/>
    <mergeCell ref="E50:E51"/>
    <mergeCell ref="E23:E24"/>
    <mergeCell ref="A25:A26"/>
    <mergeCell ref="A36:A37"/>
    <mergeCell ref="C32:C33"/>
    <mergeCell ref="C34:C35"/>
    <mergeCell ref="C36:C37"/>
    <mergeCell ref="C38:C39"/>
    <mergeCell ref="C48:C49"/>
    <mergeCell ref="C50:C51"/>
    <mergeCell ref="B54:B55"/>
    <mergeCell ref="D54:D55"/>
    <mergeCell ref="E54:E55"/>
    <mergeCell ref="B36:B37"/>
    <mergeCell ref="C42:C43"/>
    <mergeCell ref="D34:D35"/>
    <mergeCell ref="E34:E35"/>
    <mergeCell ref="A32:A33"/>
    <mergeCell ref="B32:B33"/>
    <mergeCell ref="D36:D37"/>
    <mergeCell ref="B25:B26"/>
    <mergeCell ref="E36:E37"/>
    <mergeCell ref="A38:A39"/>
    <mergeCell ref="B38:B39"/>
    <mergeCell ref="D38:D39"/>
    <mergeCell ref="E38:E39"/>
    <mergeCell ref="A40:A41"/>
    <mergeCell ref="B40:B41"/>
    <mergeCell ref="D40:D41"/>
    <mergeCell ref="E40:E41"/>
    <mergeCell ref="D44:D45"/>
    <mergeCell ref="E44:E45"/>
    <mergeCell ref="G46:G47"/>
    <mergeCell ref="G48:G49"/>
    <mergeCell ref="G50:G51"/>
    <mergeCell ref="G52:G53"/>
    <mergeCell ref="A34:A35"/>
    <mergeCell ref="B34:B35"/>
    <mergeCell ref="A50:A51"/>
    <mergeCell ref="D17:D18"/>
    <mergeCell ref="E17:E18"/>
    <mergeCell ref="A19:A20"/>
    <mergeCell ref="B19:B20"/>
    <mergeCell ref="D19:D20"/>
    <mergeCell ref="D25:D26"/>
    <mergeCell ref="E25:E26"/>
    <mergeCell ref="A21:A22"/>
    <mergeCell ref="B21:B22"/>
    <mergeCell ref="F48:F49"/>
    <mergeCell ref="F50:F51"/>
    <mergeCell ref="F52:F53"/>
    <mergeCell ref="F54:F55"/>
    <mergeCell ref="F56:F57"/>
    <mergeCell ref="F58:F59"/>
    <mergeCell ref="A31:G31"/>
    <mergeCell ref="F19:F20"/>
    <mergeCell ref="F21:F22"/>
    <mergeCell ref="F23:F24"/>
    <mergeCell ref="F25:F26"/>
    <mergeCell ref="A68:A69"/>
    <mergeCell ref="B68:B69"/>
    <mergeCell ref="D68:D69"/>
    <mergeCell ref="E68:E69"/>
    <mergeCell ref="A70:A71"/>
    <mergeCell ref="A9:G9"/>
    <mergeCell ref="A10:G10"/>
    <mergeCell ref="D27:D28"/>
    <mergeCell ref="E27:E28"/>
    <mergeCell ref="A46:A47"/>
    <mergeCell ref="B46:B47"/>
    <mergeCell ref="D46:D47"/>
    <mergeCell ref="E46:E47"/>
    <mergeCell ref="A48:A49"/>
    <mergeCell ref="B48:B49"/>
    <mergeCell ref="D48:D49"/>
    <mergeCell ref="E48:E49"/>
    <mergeCell ref="A42:A43"/>
    <mergeCell ref="B42:B43"/>
    <mergeCell ref="A44:A45"/>
    <mergeCell ref="B44:B45"/>
    <mergeCell ref="C115:C116"/>
    <mergeCell ref="C117:C118"/>
    <mergeCell ref="C121:C122"/>
    <mergeCell ref="A105:A106"/>
    <mergeCell ref="B105:B106"/>
    <mergeCell ref="A107:A108"/>
    <mergeCell ref="G54:G55"/>
    <mergeCell ref="G56:G57"/>
    <mergeCell ref="G58:G59"/>
    <mergeCell ref="F42:F43"/>
    <mergeCell ref="B17:B18"/>
    <mergeCell ref="E99:E100"/>
    <mergeCell ref="A101:A102"/>
    <mergeCell ref="B101:B102"/>
    <mergeCell ref="D101:D102"/>
    <mergeCell ref="E101:E102"/>
    <mergeCell ref="A95:A96"/>
    <mergeCell ref="B95:B96"/>
    <mergeCell ref="D95:D96"/>
    <mergeCell ref="E95:E96"/>
    <mergeCell ref="A97:A98"/>
    <mergeCell ref="B97:B98"/>
    <mergeCell ref="D97:D98"/>
    <mergeCell ref="E97:E98"/>
    <mergeCell ref="C95:C96"/>
    <mergeCell ref="C99:C100"/>
    <mergeCell ref="C101:C102"/>
    <mergeCell ref="B75:B76"/>
    <mergeCell ref="C75:C76"/>
    <mergeCell ref="A62:C64"/>
    <mergeCell ref="A66:A67"/>
    <mergeCell ref="B66:B67"/>
    <mergeCell ref="D125:D126"/>
    <mergeCell ref="E125:E126"/>
    <mergeCell ref="C127:C128"/>
    <mergeCell ref="C129:C130"/>
    <mergeCell ref="C123:C124"/>
    <mergeCell ref="A127:A128"/>
    <mergeCell ref="D141:D142"/>
    <mergeCell ref="E141:E142"/>
    <mergeCell ref="A151:C153"/>
    <mergeCell ref="B141:B142"/>
    <mergeCell ref="C164:C165"/>
    <mergeCell ref="C166:C167"/>
    <mergeCell ref="C172:C173"/>
    <mergeCell ref="C125:C126"/>
    <mergeCell ref="A164:A165"/>
    <mergeCell ref="C103:C104"/>
    <mergeCell ref="E103:E104"/>
    <mergeCell ref="D119:D120"/>
    <mergeCell ref="E119:E120"/>
    <mergeCell ref="A121:A122"/>
    <mergeCell ref="B121:B122"/>
    <mergeCell ref="D121:D122"/>
    <mergeCell ref="E121:E122"/>
    <mergeCell ref="A115:A116"/>
    <mergeCell ref="B115:B116"/>
    <mergeCell ref="A117:A118"/>
    <mergeCell ref="B117:B118"/>
    <mergeCell ref="D117:D118"/>
    <mergeCell ref="E117:E118"/>
    <mergeCell ref="A113:A114"/>
    <mergeCell ref="B113:B114"/>
    <mergeCell ref="C113:C114"/>
    <mergeCell ref="A176:A177"/>
    <mergeCell ref="B176:B177"/>
    <mergeCell ref="D176:D177"/>
    <mergeCell ref="B127:B128"/>
    <mergeCell ref="D127:D128"/>
    <mergeCell ref="E127:E128"/>
    <mergeCell ref="A129:A130"/>
    <mergeCell ref="B129:B130"/>
    <mergeCell ref="D129:D130"/>
    <mergeCell ref="E129:E130"/>
    <mergeCell ref="E136:E137"/>
    <mergeCell ref="A166:A167"/>
    <mergeCell ref="B166:B167"/>
    <mergeCell ref="E176:E177"/>
    <mergeCell ref="D166:D167"/>
    <mergeCell ref="E166:E167"/>
    <mergeCell ref="A168:A169"/>
    <mergeCell ref="B168:B169"/>
    <mergeCell ref="E168:E169"/>
    <mergeCell ref="E172:E173"/>
    <mergeCell ref="A174:A175"/>
    <mergeCell ref="D160:D161"/>
    <mergeCell ref="E160:E161"/>
    <mergeCell ref="D136:D137"/>
    <mergeCell ref="D143:D144"/>
    <mergeCell ref="E143:E144"/>
    <mergeCell ref="A145:A146"/>
    <mergeCell ref="B145:B146"/>
    <mergeCell ref="D145:D146"/>
    <mergeCell ref="E145:E146"/>
    <mergeCell ref="A170:A171"/>
    <mergeCell ref="B170:B171"/>
    <mergeCell ref="C178:C179"/>
    <mergeCell ref="E182:E183"/>
    <mergeCell ref="A184:A185"/>
    <mergeCell ref="B184:B185"/>
    <mergeCell ref="D184:D185"/>
    <mergeCell ref="E184:E185"/>
    <mergeCell ref="C182:C183"/>
    <mergeCell ref="C184:C185"/>
    <mergeCell ref="B194:B195"/>
    <mergeCell ref="D194:D195"/>
    <mergeCell ref="E194:E195"/>
    <mergeCell ref="A196:A197"/>
    <mergeCell ref="B196:B197"/>
    <mergeCell ref="D196:D197"/>
    <mergeCell ref="E196:E197"/>
    <mergeCell ref="C194:C195"/>
    <mergeCell ref="C196:C197"/>
    <mergeCell ref="A194:A195"/>
    <mergeCell ref="A180:A181"/>
    <mergeCell ref="B180:B181"/>
    <mergeCell ref="A225:A226"/>
    <mergeCell ref="B225:B226"/>
    <mergeCell ref="D225:D226"/>
    <mergeCell ref="E225:E226"/>
    <mergeCell ref="D190:D191"/>
    <mergeCell ref="E190:E191"/>
    <mergeCell ref="A192:A193"/>
    <mergeCell ref="B192:B193"/>
    <mergeCell ref="D192:D193"/>
    <mergeCell ref="E192:E193"/>
    <mergeCell ref="A186:A187"/>
    <mergeCell ref="B186:B187"/>
    <mergeCell ref="D186:D187"/>
    <mergeCell ref="E204:E205"/>
    <mergeCell ref="A198:A199"/>
    <mergeCell ref="E186:E187"/>
    <mergeCell ref="A188:A189"/>
    <mergeCell ref="B188:B189"/>
    <mergeCell ref="D188:D189"/>
    <mergeCell ref="E188:E189"/>
    <mergeCell ref="C186:C187"/>
    <mergeCell ref="C188:C189"/>
    <mergeCell ref="C190:C191"/>
    <mergeCell ref="A219:A220"/>
    <mergeCell ref="C202:C203"/>
    <mergeCell ref="C204:C205"/>
    <mergeCell ref="E198:E199"/>
    <mergeCell ref="A200:A201"/>
    <mergeCell ref="B200:B201"/>
    <mergeCell ref="D200:D201"/>
    <mergeCell ref="C219:C220"/>
    <mergeCell ref="C221:C222"/>
    <mergeCell ref="C225:C226"/>
    <mergeCell ref="C227:C228"/>
    <mergeCell ref="B219:B220"/>
    <mergeCell ref="G221:G222"/>
    <mergeCell ref="G223:G224"/>
    <mergeCell ref="G225:G226"/>
    <mergeCell ref="G227:G228"/>
    <mergeCell ref="G229:G230"/>
    <mergeCell ref="G231:G232"/>
    <mergeCell ref="A227:A228"/>
    <mergeCell ref="B227:B228"/>
    <mergeCell ref="A221:A222"/>
    <mergeCell ref="B221:B222"/>
    <mergeCell ref="D221:D222"/>
    <mergeCell ref="E221:E222"/>
    <mergeCell ref="A223:A224"/>
    <mergeCell ref="B223:B224"/>
    <mergeCell ref="D223:D224"/>
    <mergeCell ref="E223:E224"/>
    <mergeCell ref="A229:A230"/>
    <mergeCell ref="B229:B230"/>
    <mergeCell ref="A231:A232"/>
    <mergeCell ref="F223:F224"/>
    <mergeCell ref="F227:F228"/>
    <mergeCell ref="F221:F222"/>
    <mergeCell ref="A237:A238"/>
    <mergeCell ref="B237:B238"/>
    <mergeCell ref="D237:D238"/>
    <mergeCell ref="E237:E238"/>
    <mergeCell ref="A239:A240"/>
    <mergeCell ref="B239:B240"/>
    <mergeCell ref="D231:D232"/>
    <mergeCell ref="E231:E232"/>
    <mergeCell ref="C231:C232"/>
    <mergeCell ref="C235:C236"/>
    <mergeCell ref="B233:B234"/>
    <mergeCell ref="A233:A234"/>
    <mergeCell ref="C237:C238"/>
    <mergeCell ref="C239:C240"/>
    <mergeCell ref="A249:A250"/>
    <mergeCell ref="B231:B232"/>
    <mergeCell ref="C233:C234"/>
    <mergeCell ref="A241:A242"/>
    <mergeCell ref="B241:B242"/>
    <mergeCell ref="B257:B258"/>
    <mergeCell ref="B259:B260"/>
    <mergeCell ref="B261:B262"/>
    <mergeCell ref="B263:B264"/>
    <mergeCell ref="B269:B270"/>
    <mergeCell ref="C251:C252"/>
    <mergeCell ref="C253:C254"/>
    <mergeCell ref="C255:C256"/>
    <mergeCell ref="D253:D254"/>
    <mergeCell ref="D255:D256"/>
    <mergeCell ref="D257:D258"/>
    <mergeCell ref="A265:A266"/>
    <mergeCell ref="B265:B266"/>
    <mergeCell ref="C265:C266"/>
    <mergeCell ref="D265:D266"/>
    <mergeCell ref="E265:E266"/>
    <mergeCell ref="F265:F266"/>
    <mergeCell ref="A267:A268"/>
    <mergeCell ref="B255:B256"/>
    <mergeCell ref="B267:B268"/>
    <mergeCell ref="C267:C268"/>
    <mergeCell ref="D267:D268"/>
    <mergeCell ref="E267:E268"/>
    <mergeCell ref="F267:F268"/>
    <mergeCell ref="C290:C291"/>
    <mergeCell ref="C292:C293"/>
    <mergeCell ref="E241:E242"/>
    <mergeCell ref="A243:A244"/>
    <mergeCell ref="B243:B244"/>
    <mergeCell ref="D243:D244"/>
    <mergeCell ref="E243:E244"/>
    <mergeCell ref="C241:C242"/>
    <mergeCell ref="C243:C244"/>
    <mergeCell ref="C245:C246"/>
    <mergeCell ref="C274:C275"/>
    <mergeCell ref="A271:C272"/>
    <mergeCell ref="D241:D242"/>
    <mergeCell ref="B249:B250"/>
    <mergeCell ref="C249:C250"/>
    <mergeCell ref="D249:D250"/>
    <mergeCell ref="E249:E250"/>
    <mergeCell ref="D259:D260"/>
    <mergeCell ref="D261:D262"/>
    <mergeCell ref="B280:B281"/>
    <mergeCell ref="A282:A283"/>
    <mergeCell ref="B282:B283"/>
    <mergeCell ref="D282:D283"/>
    <mergeCell ref="E282:E283"/>
    <mergeCell ref="A276:A277"/>
    <mergeCell ref="C263:C264"/>
    <mergeCell ref="C269:C270"/>
    <mergeCell ref="D251:D252"/>
    <mergeCell ref="D278:D279"/>
    <mergeCell ref="E278:E279"/>
    <mergeCell ref="A274:A275"/>
    <mergeCell ref="B274:B275"/>
    <mergeCell ref="B329:B330"/>
    <mergeCell ref="D329:D330"/>
    <mergeCell ref="E329:E330"/>
    <mergeCell ref="A319:A320"/>
    <mergeCell ref="B319:B320"/>
    <mergeCell ref="D319:D320"/>
    <mergeCell ref="E319:E320"/>
    <mergeCell ref="A321:A322"/>
    <mergeCell ref="B321:B322"/>
    <mergeCell ref="D321:D322"/>
    <mergeCell ref="E321:E322"/>
    <mergeCell ref="A323:C323"/>
    <mergeCell ref="C319:C320"/>
    <mergeCell ref="C321:C322"/>
    <mergeCell ref="A318:G318"/>
    <mergeCell ref="G319:G320"/>
    <mergeCell ref="G321:G322"/>
    <mergeCell ref="F324:G326"/>
    <mergeCell ref="F321:F322"/>
    <mergeCell ref="C329:C330"/>
    <mergeCell ref="F329:F330"/>
    <mergeCell ref="A329:A330"/>
    <mergeCell ref="A327:G327"/>
    <mergeCell ref="A328:G328"/>
    <mergeCell ref="G329:G330"/>
    <mergeCell ref="F319:F320"/>
    <mergeCell ref="A324:C326"/>
    <mergeCell ref="F323:G323"/>
    <mergeCell ref="A331:A332"/>
    <mergeCell ref="B331:B332"/>
    <mergeCell ref="D331:D332"/>
    <mergeCell ref="E331:E332"/>
    <mergeCell ref="A333:A334"/>
    <mergeCell ref="B333:B334"/>
    <mergeCell ref="D333:D334"/>
    <mergeCell ref="E333:E334"/>
    <mergeCell ref="C331:C332"/>
    <mergeCell ref="D345:D346"/>
    <mergeCell ref="E345:E346"/>
    <mergeCell ref="A341:A342"/>
    <mergeCell ref="B341:B342"/>
    <mergeCell ref="D341:D342"/>
    <mergeCell ref="E341:E342"/>
    <mergeCell ref="A343:A344"/>
    <mergeCell ref="B343:B344"/>
    <mergeCell ref="A345:A346"/>
    <mergeCell ref="B345:B346"/>
    <mergeCell ref="E343:E344"/>
    <mergeCell ref="A356:A357"/>
    <mergeCell ref="B356:B357"/>
    <mergeCell ref="A350:A351"/>
    <mergeCell ref="B350:B351"/>
    <mergeCell ref="D350:D351"/>
    <mergeCell ref="E350:E351"/>
    <mergeCell ref="A352:A353"/>
    <mergeCell ref="B352:B353"/>
    <mergeCell ref="D352:D353"/>
    <mergeCell ref="E352:E353"/>
    <mergeCell ref="C350:C351"/>
    <mergeCell ref="C352:C353"/>
    <mergeCell ref="C354:C355"/>
    <mergeCell ref="A358:A359"/>
    <mergeCell ref="B358:B359"/>
    <mergeCell ref="A335:A336"/>
    <mergeCell ref="B335:B336"/>
    <mergeCell ref="D335:D336"/>
    <mergeCell ref="E335:E336"/>
    <mergeCell ref="A337:A340"/>
    <mergeCell ref="B337:B340"/>
    <mergeCell ref="C335:C336"/>
    <mergeCell ref="C341:C342"/>
    <mergeCell ref="C343:C344"/>
    <mergeCell ref="C345:C346"/>
    <mergeCell ref="B347:B349"/>
    <mergeCell ref="A347:A349"/>
    <mergeCell ref="A409:A410"/>
    <mergeCell ref="D381:D382"/>
    <mergeCell ref="D383:D384"/>
    <mergeCell ref="E381:E382"/>
    <mergeCell ref="E383:E384"/>
    <mergeCell ref="A388:G388"/>
    <mergeCell ref="F379:F380"/>
    <mergeCell ref="F381:F384"/>
    <mergeCell ref="G389:G390"/>
    <mergeCell ref="A391:A393"/>
    <mergeCell ref="B391:B393"/>
    <mergeCell ref="C391:C393"/>
    <mergeCell ref="D391:D393"/>
    <mergeCell ref="E391:E393"/>
    <mergeCell ref="F391:F393"/>
    <mergeCell ref="F394:G394"/>
    <mergeCell ref="F389:F390"/>
    <mergeCell ref="G379:G380"/>
    <mergeCell ref="F385:G387"/>
    <mergeCell ref="A395:G395"/>
    <mergeCell ref="G397:G398"/>
    <mergeCell ref="G399:G400"/>
    <mergeCell ref="G401:G402"/>
    <mergeCell ref="F403:G403"/>
    <mergeCell ref="F404:G406"/>
    <mergeCell ref="A407:G407"/>
    <mergeCell ref="A408:G408"/>
    <mergeCell ref="G409:G410"/>
    <mergeCell ref="B401:B402"/>
    <mergeCell ref="D401:D402"/>
    <mergeCell ref="E401:E402"/>
    <mergeCell ref="A403:C403"/>
    <mergeCell ref="A417:A418"/>
    <mergeCell ref="B417:B418"/>
    <mergeCell ref="D417:D418"/>
    <mergeCell ref="E417:E418"/>
    <mergeCell ref="A419:A420"/>
    <mergeCell ref="B419:B420"/>
    <mergeCell ref="A413:A414"/>
    <mergeCell ref="B413:B414"/>
    <mergeCell ref="D413:D414"/>
    <mergeCell ref="E413:E414"/>
    <mergeCell ref="A415:A416"/>
    <mergeCell ref="B415:B416"/>
    <mergeCell ref="D415:D416"/>
    <mergeCell ref="E415:E416"/>
    <mergeCell ref="C419:C420"/>
    <mergeCell ref="B425:B426"/>
    <mergeCell ref="A427:A428"/>
    <mergeCell ref="B427:B428"/>
    <mergeCell ref="A425:A426"/>
    <mergeCell ref="B443:B444"/>
    <mergeCell ref="D443:D444"/>
    <mergeCell ref="E443:E444"/>
    <mergeCell ref="A496:A497"/>
    <mergeCell ref="B496:B497"/>
    <mergeCell ref="D496:D497"/>
    <mergeCell ref="E496:E497"/>
    <mergeCell ref="B469:B470"/>
    <mergeCell ref="A461:A462"/>
    <mergeCell ref="B461:B462"/>
    <mergeCell ref="D461:D462"/>
    <mergeCell ref="E461:E462"/>
    <mergeCell ref="A467:A468"/>
    <mergeCell ref="B467:B468"/>
    <mergeCell ref="D467:D468"/>
    <mergeCell ref="E467:E468"/>
    <mergeCell ref="C461:C462"/>
    <mergeCell ref="C467:C468"/>
    <mergeCell ref="C496:C497"/>
    <mergeCell ref="A494:G494"/>
    <mergeCell ref="A474:G474"/>
    <mergeCell ref="A487:C489"/>
    <mergeCell ref="F487:G489"/>
    <mergeCell ref="G461:G462"/>
    <mergeCell ref="G467:G468"/>
    <mergeCell ref="G469:G470"/>
    <mergeCell ref="F471:G473"/>
    <mergeCell ref="F490:G492"/>
    <mergeCell ref="A493:G493"/>
    <mergeCell ref="A490:C492"/>
    <mergeCell ref="A469:A470"/>
    <mergeCell ref="A459:A460"/>
    <mergeCell ref="B522:B523"/>
    <mergeCell ref="D522:D523"/>
    <mergeCell ref="E522:E523"/>
    <mergeCell ref="A537:G537"/>
    <mergeCell ref="A498:C498"/>
    <mergeCell ref="A471:C473"/>
    <mergeCell ref="F496:F497"/>
    <mergeCell ref="F461:F462"/>
    <mergeCell ref="F467:F468"/>
    <mergeCell ref="G538:G539"/>
    <mergeCell ref="A512:A513"/>
    <mergeCell ref="B512:B513"/>
    <mergeCell ref="D512:D513"/>
    <mergeCell ref="E512:E513"/>
    <mergeCell ref="F522:F523"/>
    <mergeCell ref="F524:F525"/>
    <mergeCell ref="F533:F534"/>
    <mergeCell ref="F538:F539"/>
    <mergeCell ref="A500:A503"/>
    <mergeCell ref="B500:B503"/>
    <mergeCell ref="A504:A505"/>
    <mergeCell ref="B504:B505"/>
    <mergeCell ref="D504:D505"/>
    <mergeCell ref="E504:E505"/>
    <mergeCell ref="B517:B521"/>
    <mergeCell ref="A517:A521"/>
    <mergeCell ref="C522:C523"/>
    <mergeCell ref="F500:F503"/>
    <mergeCell ref="F504:F505"/>
    <mergeCell ref="C504:C505"/>
    <mergeCell ref="C512:C513"/>
    <mergeCell ref="A514:A516"/>
    <mergeCell ref="B514:B516"/>
    <mergeCell ref="E524:E525"/>
    <mergeCell ref="A535:C536"/>
    <mergeCell ref="C524:C525"/>
    <mergeCell ref="C533:C534"/>
    <mergeCell ref="A553:A555"/>
    <mergeCell ref="B553:B555"/>
    <mergeCell ref="A556:A557"/>
    <mergeCell ref="B556:B557"/>
    <mergeCell ref="D556:D557"/>
    <mergeCell ref="E556:E557"/>
    <mergeCell ref="A538:A539"/>
    <mergeCell ref="B538:B539"/>
    <mergeCell ref="D538:D539"/>
    <mergeCell ref="E538:E539"/>
    <mergeCell ref="E544:E545"/>
    <mergeCell ref="A546:A547"/>
    <mergeCell ref="B546:B547"/>
    <mergeCell ref="D546:D547"/>
    <mergeCell ref="E546:E547"/>
    <mergeCell ref="A540:A541"/>
    <mergeCell ref="B540:B541"/>
    <mergeCell ref="D540:D541"/>
    <mergeCell ref="E540:E541"/>
    <mergeCell ref="A544:A545"/>
    <mergeCell ref="B544:B545"/>
    <mergeCell ref="D544:D545"/>
    <mergeCell ref="A551:C551"/>
    <mergeCell ref="A548:A550"/>
    <mergeCell ref="B548:B550"/>
    <mergeCell ref="C538:C539"/>
    <mergeCell ref="A542:C542"/>
    <mergeCell ref="A570:A571"/>
    <mergeCell ref="B570:B571"/>
    <mergeCell ref="D570:D571"/>
    <mergeCell ref="E570:E571"/>
    <mergeCell ref="A572:A573"/>
    <mergeCell ref="B572:B573"/>
    <mergeCell ref="D572:D573"/>
    <mergeCell ref="E572:E573"/>
    <mergeCell ref="A566:A567"/>
    <mergeCell ref="B566:B567"/>
    <mergeCell ref="A568:A569"/>
    <mergeCell ref="B568:B569"/>
    <mergeCell ref="D568:D569"/>
    <mergeCell ref="E568:E569"/>
    <mergeCell ref="A558:A559"/>
    <mergeCell ref="B558:B559"/>
    <mergeCell ref="E558:E559"/>
    <mergeCell ref="A560:C560"/>
    <mergeCell ref="C568:C569"/>
    <mergeCell ref="C570:C571"/>
    <mergeCell ref="C572:C573"/>
    <mergeCell ref="C592:C593"/>
    <mergeCell ref="C597:C598"/>
    <mergeCell ref="G586:G587"/>
    <mergeCell ref="G588:G589"/>
    <mergeCell ref="G592:G593"/>
    <mergeCell ref="F594:G595"/>
    <mergeCell ref="A596:G596"/>
    <mergeCell ref="G597:G598"/>
    <mergeCell ref="G584:G585"/>
    <mergeCell ref="D578:D579"/>
    <mergeCell ref="E578:E579"/>
    <mergeCell ref="A584:A585"/>
    <mergeCell ref="B584:B585"/>
    <mergeCell ref="D584:D585"/>
    <mergeCell ref="E584:E585"/>
    <mergeCell ref="A574:A575"/>
    <mergeCell ref="B574:B575"/>
    <mergeCell ref="D574:D575"/>
    <mergeCell ref="E574:E575"/>
    <mergeCell ref="A576:A577"/>
    <mergeCell ref="B576:B577"/>
    <mergeCell ref="D576:D577"/>
    <mergeCell ref="E576:E577"/>
    <mergeCell ref="C574:C575"/>
    <mergeCell ref="C576:C577"/>
    <mergeCell ref="C578:C579"/>
    <mergeCell ref="C584:C585"/>
    <mergeCell ref="C580:C581"/>
    <mergeCell ref="D580:D581"/>
    <mergeCell ref="E580:E581"/>
    <mergeCell ref="A578:A579"/>
    <mergeCell ref="B578:B579"/>
    <mergeCell ref="F599:F600"/>
    <mergeCell ref="F602:F603"/>
    <mergeCell ref="F606:F607"/>
    <mergeCell ref="F608:F609"/>
    <mergeCell ref="A624:A625"/>
    <mergeCell ref="A616:A617"/>
    <mergeCell ref="B616:B617"/>
    <mergeCell ref="D616:D617"/>
    <mergeCell ref="E616:E617"/>
    <mergeCell ref="A612:A613"/>
    <mergeCell ref="F582:G582"/>
    <mergeCell ref="A583:G583"/>
    <mergeCell ref="A597:A598"/>
    <mergeCell ref="B597:B598"/>
    <mergeCell ref="D597:D598"/>
    <mergeCell ref="E597:E598"/>
    <mergeCell ref="A590:A591"/>
    <mergeCell ref="D590:D591"/>
    <mergeCell ref="E590:E591"/>
    <mergeCell ref="A592:A593"/>
    <mergeCell ref="B592:B593"/>
    <mergeCell ref="D592:D593"/>
    <mergeCell ref="E592:E593"/>
    <mergeCell ref="A586:A587"/>
    <mergeCell ref="B586:B587"/>
    <mergeCell ref="A588:A589"/>
    <mergeCell ref="B588:B589"/>
    <mergeCell ref="D588:D589"/>
    <mergeCell ref="E588:E589"/>
    <mergeCell ref="C588:C589"/>
    <mergeCell ref="B590:B591"/>
    <mergeCell ref="C590:C591"/>
    <mergeCell ref="A606:A607"/>
    <mergeCell ref="B606:B607"/>
    <mergeCell ref="D606:D607"/>
    <mergeCell ref="E606:E607"/>
    <mergeCell ref="A608:A609"/>
    <mergeCell ref="B608:B609"/>
    <mergeCell ref="D608:D609"/>
    <mergeCell ref="E608:E609"/>
    <mergeCell ref="A599:A600"/>
    <mergeCell ref="B599:B600"/>
    <mergeCell ref="D599:D600"/>
    <mergeCell ref="E599:E600"/>
    <mergeCell ref="A602:A603"/>
    <mergeCell ref="B602:B603"/>
    <mergeCell ref="D602:D603"/>
    <mergeCell ref="E602:E603"/>
    <mergeCell ref="C599:C600"/>
    <mergeCell ref="C602:C603"/>
    <mergeCell ref="C608:C609"/>
    <mergeCell ref="C606:C607"/>
    <mergeCell ref="B612:B613"/>
    <mergeCell ref="A614:A615"/>
    <mergeCell ref="B614:B615"/>
    <mergeCell ref="D614:D615"/>
    <mergeCell ref="E614:E615"/>
    <mergeCell ref="A618:C618"/>
    <mergeCell ref="C614:C615"/>
    <mergeCell ref="C616:C617"/>
    <mergeCell ref="A619:C621"/>
    <mergeCell ref="F612:F613"/>
    <mergeCell ref="F614:F615"/>
    <mergeCell ref="F616:F617"/>
    <mergeCell ref="E634:E635"/>
    <mergeCell ref="A628:A629"/>
    <mergeCell ref="B628:B629"/>
    <mergeCell ref="A630:A631"/>
    <mergeCell ref="B630:B631"/>
    <mergeCell ref="D630:D631"/>
    <mergeCell ref="E630:E631"/>
    <mergeCell ref="C630:C631"/>
    <mergeCell ref="C632:C633"/>
    <mergeCell ref="C634:C635"/>
    <mergeCell ref="F624:F625"/>
    <mergeCell ref="F626:F627"/>
    <mergeCell ref="F628:F629"/>
    <mergeCell ref="F630:F631"/>
    <mergeCell ref="F632:F633"/>
    <mergeCell ref="F634:F635"/>
    <mergeCell ref="A632:A633"/>
    <mergeCell ref="B632:B633"/>
    <mergeCell ref="D632:D633"/>
    <mergeCell ref="E632:E633"/>
    <mergeCell ref="C636:C637"/>
    <mergeCell ref="C638:C639"/>
    <mergeCell ref="B624:B625"/>
    <mergeCell ref="A626:A627"/>
    <mergeCell ref="B626:B627"/>
    <mergeCell ref="D626:D627"/>
    <mergeCell ref="E626:E627"/>
    <mergeCell ref="C624:C625"/>
    <mergeCell ref="C626:C627"/>
    <mergeCell ref="A647:G647"/>
    <mergeCell ref="G649:G650"/>
    <mergeCell ref="G651:G652"/>
    <mergeCell ref="G653:G654"/>
    <mergeCell ref="G655:G656"/>
    <mergeCell ref="F657:G658"/>
    <mergeCell ref="F660:F661"/>
    <mergeCell ref="F640:F641"/>
    <mergeCell ref="F642:F643"/>
    <mergeCell ref="F649:F650"/>
    <mergeCell ref="F651:F652"/>
    <mergeCell ref="F653:F654"/>
    <mergeCell ref="F655:F656"/>
    <mergeCell ref="C660:C661"/>
    <mergeCell ref="A636:A637"/>
    <mergeCell ref="B636:B637"/>
    <mergeCell ref="D636:D637"/>
    <mergeCell ref="E636:E637"/>
    <mergeCell ref="A638:A639"/>
    <mergeCell ref="B638:B639"/>
    <mergeCell ref="D638:D639"/>
    <mergeCell ref="E638:E639"/>
    <mergeCell ref="F636:F637"/>
    <mergeCell ref="G684:G685"/>
    <mergeCell ref="C662:C663"/>
    <mergeCell ref="C664:C665"/>
    <mergeCell ref="C666:C667"/>
    <mergeCell ref="C668:C669"/>
    <mergeCell ref="C670:C671"/>
    <mergeCell ref="G660:G661"/>
    <mergeCell ref="G662:G663"/>
    <mergeCell ref="G664:G665"/>
    <mergeCell ref="G666:G667"/>
    <mergeCell ref="A651:A652"/>
    <mergeCell ref="B651:B652"/>
    <mergeCell ref="D651:D652"/>
    <mergeCell ref="E651:E652"/>
    <mergeCell ref="A653:A654"/>
    <mergeCell ref="B653:B654"/>
    <mergeCell ref="A649:A650"/>
    <mergeCell ref="B649:B650"/>
    <mergeCell ref="D664:D665"/>
    <mergeCell ref="E664:E665"/>
    <mergeCell ref="A666:A667"/>
    <mergeCell ref="B666:B667"/>
    <mergeCell ref="D666:D667"/>
    <mergeCell ref="E666:E667"/>
    <mergeCell ref="C649:C650"/>
    <mergeCell ref="C651:C652"/>
    <mergeCell ref="G668:G669"/>
    <mergeCell ref="G670:G671"/>
    <mergeCell ref="A660:A661"/>
    <mergeCell ref="B660:B661"/>
    <mergeCell ref="D660:D661"/>
    <mergeCell ref="E660:E661"/>
    <mergeCell ref="A682:A683"/>
    <mergeCell ref="B682:B683"/>
    <mergeCell ref="A672:A673"/>
    <mergeCell ref="B672:B673"/>
    <mergeCell ref="D672:D673"/>
    <mergeCell ref="E672:E673"/>
    <mergeCell ref="A674:A675"/>
    <mergeCell ref="B674:B675"/>
    <mergeCell ref="D674:D675"/>
    <mergeCell ref="D670:D671"/>
    <mergeCell ref="E670:E671"/>
    <mergeCell ref="C682:C683"/>
    <mergeCell ref="A680:G680"/>
    <mergeCell ref="A681:G681"/>
    <mergeCell ref="G682:G683"/>
    <mergeCell ref="G672:G673"/>
    <mergeCell ref="F676:G676"/>
    <mergeCell ref="F677:G679"/>
    <mergeCell ref="F701:F702"/>
    <mergeCell ref="F703:F704"/>
    <mergeCell ref="C710:C711"/>
    <mergeCell ref="C712:C713"/>
    <mergeCell ref="F714:F715"/>
    <mergeCell ref="B721:B724"/>
    <mergeCell ref="F710:F711"/>
    <mergeCell ref="A694:A695"/>
    <mergeCell ref="B694:B695"/>
    <mergeCell ref="D694:D695"/>
    <mergeCell ref="E694:E695"/>
    <mergeCell ref="A686:A687"/>
    <mergeCell ref="B686:B687"/>
    <mergeCell ref="D686:D687"/>
    <mergeCell ref="E686:E687"/>
    <mergeCell ref="A688:A689"/>
    <mergeCell ref="B688:B689"/>
    <mergeCell ref="D688:D689"/>
    <mergeCell ref="E688:E689"/>
    <mergeCell ref="C686:C687"/>
    <mergeCell ref="C688:C689"/>
    <mergeCell ref="A718:G718"/>
    <mergeCell ref="G719:G720"/>
    <mergeCell ref="G721:G724"/>
    <mergeCell ref="G686:G687"/>
    <mergeCell ref="G688:G689"/>
    <mergeCell ref="F690:G692"/>
    <mergeCell ref="A693:G693"/>
    <mergeCell ref="G694:G695"/>
    <mergeCell ref="F696:G697"/>
    <mergeCell ref="F705:F706"/>
    <mergeCell ref="D712:D713"/>
    <mergeCell ref="E735:E736"/>
    <mergeCell ref="A739:A740"/>
    <mergeCell ref="B739:B740"/>
    <mergeCell ref="D739:D740"/>
    <mergeCell ref="E739:E740"/>
    <mergeCell ref="C737:C738"/>
    <mergeCell ref="D737:D738"/>
    <mergeCell ref="E737:E738"/>
    <mergeCell ref="C739:C740"/>
    <mergeCell ref="C755:C756"/>
    <mergeCell ref="C735:C736"/>
    <mergeCell ref="A741:C743"/>
    <mergeCell ref="A737:A738"/>
    <mergeCell ref="B737:B738"/>
    <mergeCell ref="A752:C753"/>
    <mergeCell ref="F686:F687"/>
    <mergeCell ref="F688:F689"/>
    <mergeCell ref="F694:F695"/>
    <mergeCell ref="C699:C700"/>
    <mergeCell ref="F699:F700"/>
    <mergeCell ref="D731:D732"/>
    <mergeCell ref="E731:E732"/>
    <mergeCell ref="A725:A726"/>
    <mergeCell ref="B725:B726"/>
    <mergeCell ref="A727:A728"/>
    <mergeCell ref="B727:B728"/>
    <mergeCell ref="A719:A720"/>
    <mergeCell ref="B719:B720"/>
    <mergeCell ref="A714:A715"/>
    <mergeCell ref="B714:B715"/>
    <mergeCell ref="D714:D715"/>
    <mergeCell ref="E714:E715"/>
    <mergeCell ref="F799:F800"/>
    <mergeCell ref="F808:F809"/>
    <mergeCell ref="F810:F811"/>
    <mergeCell ref="D808:D809"/>
    <mergeCell ref="E808:E809"/>
    <mergeCell ref="A810:A811"/>
    <mergeCell ref="B810:B811"/>
    <mergeCell ref="D810:D811"/>
    <mergeCell ref="E810:E811"/>
    <mergeCell ref="D757:D758"/>
    <mergeCell ref="E757:E758"/>
    <mergeCell ref="A787:A788"/>
    <mergeCell ref="B787:B788"/>
    <mergeCell ref="A783:A784"/>
    <mergeCell ref="B783:B784"/>
    <mergeCell ref="D783:D784"/>
    <mergeCell ref="E783:E784"/>
    <mergeCell ref="A785:A786"/>
    <mergeCell ref="B785:B786"/>
    <mergeCell ref="D785:D786"/>
    <mergeCell ref="E785:E786"/>
    <mergeCell ref="A779:A780"/>
    <mergeCell ref="B779:B780"/>
    <mergeCell ref="D779:D780"/>
    <mergeCell ref="E779:E780"/>
    <mergeCell ref="A781:A782"/>
    <mergeCell ref="B781:B782"/>
    <mergeCell ref="A763:G763"/>
    <mergeCell ref="A764:G764"/>
    <mergeCell ref="G765:G766"/>
    <mergeCell ref="G767:G768"/>
    <mergeCell ref="F760:G762"/>
    <mergeCell ref="B848:B849"/>
    <mergeCell ref="D848:D849"/>
    <mergeCell ref="E848:E849"/>
    <mergeCell ref="A850:A851"/>
    <mergeCell ref="A840:A841"/>
    <mergeCell ref="C850:C851"/>
    <mergeCell ref="D799:D800"/>
    <mergeCell ref="E799:E800"/>
    <mergeCell ref="A793:A794"/>
    <mergeCell ref="B793:B794"/>
    <mergeCell ref="D793:D794"/>
    <mergeCell ref="E793:E794"/>
    <mergeCell ref="A795:A796"/>
    <mergeCell ref="B795:B796"/>
    <mergeCell ref="D795:D796"/>
    <mergeCell ref="E795:E796"/>
    <mergeCell ref="C799:C800"/>
    <mergeCell ref="C808:C809"/>
    <mergeCell ref="C810:C811"/>
    <mergeCell ref="A827:A828"/>
    <mergeCell ref="A829:A830"/>
    <mergeCell ref="B829:B830"/>
    <mergeCell ref="A822:C824"/>
    <mergeCell ref="A814:A816"/>
    <mergeCell ref="D829:D830"/>
    <mergeCell ref="E829:E830"/>
    <mergeCell ref="D827:D828"/>
    <mergeCell ref="E827:E828"/>
    <mergeCell ref="A825:G825"/>
    <mergeCell ref="A826:G826"/>
    <mergeCell ref="F806:G806"/>
    <mergeCell ref="A801:A805"/>
    <mergeCell ref="A862:A863"/>
    <mergeCell ref="B862:B863"/>
    <mergeCell ref="D862:D863"/>
    <mergeCell ref="E862:E863"/>
    <mergeCell ref="D817:D818"/>
    <mergeCell ref="E817:E818"/>
    <mergeCell ref="A819:A820"/>
    <mergeCell ref="B819:B820"/>
    <mergeCell ref="D819:D820"/>
    <mergeCell ref="E819:E820"/>
    <mergeCell ref="F850:F851"/>
    <mergeCell ref="A842:C844"/>
    <mergeCell ref="E856:E857"/>
    <mergeCell ref="A858:A859"/>
    <mergeCell ref="B858:B859"/>
    <mergeCell ref="D858:D859"/>
    <mergeCell ref="E858:E859"/>
    <mergeCell ref="A852:A853"/>
    <mergeCell ref="B852:B853"/>
    <mergeCell ref="D852:D853"/>
    <mergeCell ref="E852:E853"/>
    <mergeCell ref="A854:A855"/>
    <mergeCell ref="B854:B855"/>
    <mergeCell ref="D854:D855"/>
    <mergeCell ref="E854:E855"/>
    <mergeCell ref="C852:C853"/>
    <mergeCell ref="C854:C855"/>
    <mergeCell ref="C856:C857"/>
    <mergeCell ref="C858:C859"/>
    <mergeCell ref="A848:A849"/>
    <mergeCell ref="F821:G821"/>
    <mergeCell ref="F822:G824"/>
    <mergeCell ref="C888:C889"/>
    <mergeCell ref="A897:A898"/>
    <mergeCell ref="B897:B898"/>
    <mergeCell ref="D897:D898"/>
    <mergeCell ref="E897:E898"/>
    <mergeCell ref="A899:A900"/>
    <mergeCell ref="B899:B900"/>
    <mergeCell ref="D899:D900"/>
    <mergeCell ref="E899:E900"/>
    <mergeCell ref="A890:A891"/>
    <mergeCell ref="B890:B891"/>
    <mergeCell ref="C890:C891"/>
    <mergeCell ref="D890:D891"/>
    <mergeCell ref="E890:E891"/>
    <mergeCell ref="A846:A847"/>
    <mergeCell ref="B846:B847"/>
    <mergeCell ref="D846:D847"/>
    <mergeCell ref="E846:E847"/>
    <mergeCell ref="A856:A857"/>
    <mergeCell ref="E872:E873"/>
    <mergeCell ref="A874:A875"/>
    <mergeCell ref="B874:B875"/>
    <mergeCell ref="D874:D875"/>
    <mergeCell ref="E874:E875"/>
    <mergeCell ref="A870:A871"/>
    <mergeCell ref="B870:B871"/>
    <mergeCell ref="D870:D871"/>
    <mergeCell ref="E870:E871"/>
    <mergeCell ref="A868:A869"/>
    <mergeCell ref="B868:B869"/>
    <mergeCell ref="C870:C871"/>
    <mergeCell ref="C874:C875"/>
    <mergeCell ref="A880:A881"/>
    <mergeCell ref="B880:B881"/>
    <mergeCell ref="G890:G891"/>
    <mergeCell ref="C949:C950"/>
    <mergeCell ref="A949:A950"/>
    <mergeCell ref="B949:B950"/>
    <mergeCell ref="D949:D950"/>
    <mergeCell ref="E949:E950"/>
    <mergeCell ref="B940:B941"/>
    <mergeCell ref="D940:D941"/>
    <mergeCell ref="E940:E941"/>
    <mergeCell ref="A942:A943"/>
    <mergeCell ref="B942:B943"/>
    <mergeCell ref="D942:D943"/>
    <mergeCell ref="E942:E943"/>
    <mergeCell ref="A936:A937"/>
    <mergeCell ref="B936:B937"/>
    <mergeCell ref="A919:A920"/>
    <mergeCell ref="B919:B920"/>
    <mergeCell ref="D919:D920"/>
    <mergeCell ref="E919:E920"/>
    <mergeCell ref="A921:A922"/>
    <mergeCell ref="B921:B922"/>
    <mergeCell ref="D921:D922"/>
    <mergeCell ref="E921:E922"/>
    <mergeCell ref="D928:D929"/>
    <mergeCell ref="E928:E929"/>
    <mergeCell ref="A930:A931"/>
    <mergeCell ref="B930:B931"/>
    <mergeCell ref="E880:E881"/>
    <mergeCell ref="C880:C881"/>
    <mergeCell ref="D880:D881"/>
    <mergeCell ref="G926:G927"/>
    <mergeCell ref="G928:G929"/>
    <mergeCell ref="E926:E927"/>
    <mergeCell ref="C994:C995"/>
    <mergeCell ref="A986:A987"/>
    <mergeCell ref="B986:B987"/>
    <mergeCell ref="A988:A989"/>
    <mergeCell ref="B988:B989"/>
    <mergeCell ref="D988:D989"/>
    <mergeCell ref="E988:E989"/>
    <mergeCell ref="C963:C964"/>
    <mergeCell ref="F988:F989"/>
    <mergeCell ref="F986:F987"/>
    <mergeCell ref="A976:A977"/>
    <mergeCell ref="B976:B977"/>
    <mergeCell ref="D976:D977"/>
    <mergeCell ref="E976:E977"/>
    <mergeCell ref="A978:A979"/>
    <mergeCell ref="B978:B979"/>
    <mergeCell ref="G942:G943"/>
    <mergeCell ref="A947:C947"/>
    <mergeCell ref="D930:D931"/>
    <mergeCell ref="E930:E931"/>
    <mergeCell ref="A926:A927"/>
    <mergeCell ref="B926:B927"/>
    <mergeCell ref="D926:D927"/>
    <mergeCell ref="F947:G947"/>
    <mergeCell ref="A944:A946"/>
    <mergeCell ref="G988:G989"/>
    <mergeCell ref="G990:G991"/>
    <mergeCell ref="F992:G992"/>
    <mergeCell ref="A993:G993"/>
    <mergeCell ref="F990:F991"/>
    <mergeCell ref="F994:F995"/>
    <mergeCell ref="F996:F997"/>
    <mergeCell ref="F998:F999"/>
    <mergeCell ref="F1000:F1001"/>
    <mergeCell ref="F1002:F1003"/>
    <mergeCell ref="A1012:A1013"/>
    <mergeCell ref="B1012:B1013"/>
    <mergeCell ref="D1012:D1013"/>
    <mergeCell ref="E1012:E1013"/>
    <mergeCell ref="A998:A999"/>
    <mergeCell ref="F1010:F1011"/>
    <mergeCell ref="F1012:F1013"/>
    <mergeCell ref="B998:B999"/>
    <mergeCell ref="D998:D999"/>
    <mergeCell ref="E998:E999"/>
    <mergeCell ref="A994:A995"/>
    <mergeCell ref="B994:B995"/>
    <mergeCell ref="D994:D995"/>
    <mergeCell ref="E994:E995"/>
    <mergeCell ref="B990:B991"/>
    <mergeCell ref="A990:A991"/>
    <mergeCell ref="A1010:A1011"/>
    <mergeCell ref="B1010:B1011"/>
    <mergeCell ref="D1010:D1011"/>
    <mergeCell ref="E1010:E1011"/>
    <mergeCell ref="A1000:A1001"/>
    <mergeCell ref="B1000:B1001"/>
    <mergeCell ref="C1010:C1011"/>
    <mergeCell ref="C1012:C1013"/>
    <mergeCell ref="F1016:F1017"/>
    <mergeCell ref="F1021:F1022"/>
    <mergeCell ref="F1023:F1024"/>
    <mergeCell ref="F1025:F1026"/>
    <mergeCell ref="A1020:G1020"/>
    <mergeCell ref="G1021:G1022"/>
    <mergeCell ref="G1023:G1024"/>
    <mergeCell ref="G1025:G1026"/>
    <mergeCell ref="F1018:G1019"/>
    <mergeCell ref="G1010:G1011"/>
    <mergeCell ref="G1012:G1013"/>
    <mergeCell ref="G1014:G1015"/>
    <mergeCell ref="G1016:G1017"/>
    <mergeCell ref="D1035:D1036"/>
    <mergeCell ref="E1035:E1036"/>
    <mergeCell ref="A1031:A1032"/>
    <mergeCell ref="B1031:B1032"/>
    <mergeCell ref="D1031:D1032"/>
    <mergeCell ref="E1031:E1032"/>
    <mergeCell ref="A1033:A1034"/>
    <mergeCell ref="B1033:B1034"/>
    <mergeCell ref="A1027:A1028"/>
    <mergeCell ref="B1027:B1028"/>
    <mergeCell ref="A1029:A1030"/>
    <mergeCell ref="B1029:B1030"/>
    <mergeCell ref="D1029:D1030"/>
    <mergeCell ref="E1029:E1030"/>
    <mergeCell ref="C1029:C1030"/>
    <mergeCell ref="C1031:C1032"/>
    <mergeCell ref="C1033:C1034"/>
    <mergeCell ref="C1035:C1036"/>
    <mergeCell ref="B1035:B1036"/>
    <mergeCell ref="F1027:F1028"/>
    <mergeCell ref="F1029:F1030"/>
    <mergeCell ref="F1031:F1032"/>
    <mergeCell ref="F1033:F1034"/>
    <mergeCell ref="F1035:F1036"/>
    <mergeCell ref="F1014:F1015"/>
    <mergeCell ref="A1023:A1024"/>
    <mergeCell ref="B1023:B1024"/>
    <mergeCell ref="A1025:A1026"/>
    <mergeCell ref="B1025:B1026"/>
    <mergeCell ref="A1053:A1054"/>
    <mergeCell ref="B1053:B1054"/>
    <mergeCell ref="D1053:D1054"/>
    <mergeCell ref="E1053:E1054"/>
    <mergeCell ref="A1055:A1056"/>
    <mergeCell ref="B1055:B1056"/>
    <mergeCell ref="D1055:D1056"/>
    <mergeCell ref="E1055:E1056"/>
    <mergeCell ref="A1049:A1050"/>
    <mergeCell ref="B1049:B1050"/>
    <mergeCell ref="D1049:D1050"/>
    <mergeCell ref="E1049:E1050"/>
    <mergeCell ref="A1051:A1052"/>
    <mergeCell ref="B1051:B1052"/>
    <mergeCell ref="D1051:D1052"/>
    <mergeCell ref="E1051:E1052"/>
    <mergeCell ref="A1047:A1048"/>
    <mergeCell ref="B1047:B1048"/>
    <mergeCell ref="D1047:D1048"/>
    <mergeCell ref="E1047:E1048"/>
    <mergeCell ref="C1047:C1048"/>
    <mergeCell ref="C1049:C1050"/>
    <mergeCell ref="C1051:C1052"/>
    <mergeCell ref="C1053:C1054"/>
    <mergeCell ref="C1055:C1056"/>
    <mergeCell ref="F1047:F1048"/>
    <mergeCell ref="F1049:F1050"/>
    <mergeCell ref="D1057:D1058"/>
    <mergeCell ref="E1057:E1058"/>
    <mergeCell ref="A1059:A1060"/>
    <mergeCell ref="B1059:B1060"/>
    <mergeCell ref="D1059:D1060"/>
    <mergeCell ref="E1059:E1060"/>
    <mergeCell ref="C1059:C1060"/>
    <mergeCell ref="C1061:C1062"/>
    <mergeCell ref="C1063:C1064"/>
    <mergeCell ref="C1067:C1068"/>
    <mergeCell ref="C1069:C1070"/>
    <mergeCell ref="A1079:A1080"/>
    <mergeCell ref="B1079:B1080"/>
    <mergeCell ref="D1079:D1080"/>
    <mergeCell ref="E1079:E1080"/>
    <mergeCell ref="C1057:C1058"/>
    <mergeCell ref="A1075:A1076"/>
    <mergeCell ref="B1075:B1076"/>
    <mergeCell ref="D1075:D1076"/>
    <mergeCell ref="E1075:E1076"/>
    <mergeCell ref="A1077:A1078"/>
    <mergeCell ref="B1077:B1078"/>
    <mergeCell ref="D1077:D1078"/>
    <mergeCell ref="E1077:E1078"/>
    <mergeCell ref="A1071:A1072"/>
    <mergeCell ref="B1071:B1072"/>
    <mergeCell ref="D1071:D1072"/>
    <mergeCell ref="B1085:B1086"/>
    <mergeCell ref="D1085:D1086"/>
    <mergeCell ref="E1085:E1086"/>
    <mergeCell ref="C1083:C1084"/>
    <mergeCell ref="C1085:C1086"/>
    <mergeCell ref="C1087:C1089"/>
    <mergeCell ref="A1081:A1082"/>
    <mergeCell ref="B1081:B1082"/>
    <mergeCell ref="D1081:D1082"/>
    <mergeCell ref="E1081:E1082"/>
    <mergeCell ref="A1099:A1100"/>
    <mergeCell ref="B1099:B1100"/>
    <mergeCell ref="D1099:D1100"/>
    <mergeCell ref="E1099:E1100"/>
    <mergeCell ref="A1083:A1084"/>
    <mergeCell ref="D1083:D1084"/>
    <mergeCell ref="C1099:C1100"/>
    <mergeCell ref="C1101:C1102"/>
    <mergeCell ref="C1103:C1104"/>
    <mergeCell ref="C1105:C1106"/>
    <mergeCell ref="A1097:A1098"/>
    <mergeCell ref="B1097:B1098"/>
    <mergeCell ref="D1097:D1098"/>
    <mergeCell ref="E1097:E1098"/>
    <mergeCell ref="A1109:A1110"/>
    <mergeCell ref="B1109:B1110"/>
    <mergeCell ref="D1109:D1110"/>
    <mergeCell ref="E1109:E1110"/>
    <mergeCell ref="A1107:A1108"/>
    <mergeCell ref="B1107:B1108"/>
    <mergeCell ref="D1107:D1108"/>
    <mergeCell ref="E1107:E1108"/>
    <mergeCell ref="C1107:C1108"/>
    <mergeCell ref="C1109:C1110"/>
    <mergeCell ref="D1103:D1104"/>
    <mergeCell ref="E1103:E1104"/>
    <mergeCell ref="A1105:A1106"/>
    <mergeCell ref="B1105:B1106"/>
    <mergeCell ref="D1105:D1106"/>
    <mergeCell ref="E1105:E1106"/>
    <mergeCell ref="A1111:A1112"/>
    <mergeCell ref="B1111:B1112"/>
    <mergeCell ref="D1111:D1112"/>
    <mergeCell ref="E1111:E1112"/>
    <mergeCell ref="A1113:A1114"/>
    <mergeCell ref="B1113:B1114"/>
    <mergeCell ref="D1113:D1114"/>
    <mergeCell ref="E1113:E1114"/>
    <mergeCell ref="F1111:F1112"/>
    <mergeCell ref="F1113:F1114"/>
    <mergeCell ref="F1120:F1121"/>
    <mergeCell ref="F1122:F1123"/>
    <mergeCell ref="F1124:F1125"/>
    <mergeCell ref="D1128:D1129"/>
    <mergeCell ref="E1128:E1129"/>
    <mergeCell ref="C1126:C1127"/>
    <mergeCell ref="C1128:C1129"/>
    <mergeCell ref="A1122:A1123"/>
    <mergeCell ref="B1122:B1123"/>
    <mergeCell ref="D1122:D1123"/>
    <mergeCell ref="E1122:E1123"/>
    <mergeCell ref="A1124:A1125"/>
    <mergeCell ref="B1124:B1125"/>
    <mergeCell ref="D1124:D1125"/>
    <mergeCell ref="E1124:E1125"/>
    <mergeCell ref="A1126:A1127"/>
    <mergeCell ref="B1126:B1127"/>
    <mergeCell ref="D1126:D1127"/>
    <mergeCell ref="E1126:E1127"/>
    <mergeCell ref="F1115:F1116"/>
    <mergeCell ref="C1143:C1144"/>
    <mergeCell ref="C1149:C1150"/>
    <mergeCell ref="E1139:E1140"/>
    <mergeCell ref="A1130:A1131"/>
    <mergeCell ref="B1130:B1131"/>
    <mergeCell ref="D1130:D1131"/>
    <mergeCell ref="E1130:E1131"/>
    <mergeCell ref="A1132:A1133"/>
    <mergeCell ref="B1132:B1133"/>
    <mergeCell ref="D1132:D1133"/>
    <mergeCell ref="E1132:E1133"/>
    <mergeCell ref="A1159:A1160"/>
    <mergeCell ref="B1159:B1160"/>
    <mergeCell ref="D1159:D1160"/>
    <mergeCell ref="E1159:E1160"/>
    <mergeCell ref="D1161:D1162"/>
    <mergeCell ref="E1161:E1162"/>
    <mergeCell ref="A1155:A1156"/>
    <mergeCell ref="B1155:B1156"/>
    <mergeCell ref="D1155:D1156"/>
    <mergeCell ref="E1155:E1156"/>
    <mergeCell ref="A1157:A1158"/>
    <mergeCell ref="B1157:B1158"/>
    <mergeCell ref="D1157:D1158"/>
    <mergeCell ref="E1157:E1158"/>
    <mergeCell ref="A1151:A1152"/>
    <mergeCell ref="B1151:B1152"/>
    <mergeCell ref="D1151:D1152"/>
    <mergeCell ref="E1151:E1152"/>
    <mergeCell ref="A1153:A1154"/>
    <mergeCell ref="B1153:B1154"/>
    <mergeCell ref="D1153:D1154"/>
    <mergeCell ref="E1153:E1154"/>
    <mergeCell ref="C1151:C1152"/>
    <mergeCell ref="C1155:C1156"/>
    <mergeCell ref="C1157:C1158"/>
    <mergeCell ref="C1159:C1160"/>
    <mergeCell ref="C1161:C1162"/>
    <mergeCell ref="C1153:C1154"/>
    <mergeCell ref="C1216:C1217"/>
    <mergeCell ref="D1172:D1173"/>
    <mergeCell ref="E1172:E1173"/>
    <mergeCell ref="A1174:A1175"/>
    <mergeCell ref="B1174:B1175"/>
    <mergeCell ref="D1174:D1175"/>
    <mergeCell ref="E1174:E1175"/>
    <mergeCell ref="C1172:C1173"/>
    <mergeCell ref="C1174:C1175"/>
    <mergeCell ref="A1172:A1173"/>
    <mergeCell ref="A1168:A1169"/>
    <mergeCell ref="B1168:B1169"/>
    <mergeCell ref="D1168:D1169"/>
    <mergeCell ref="E1168:E1169"/>
    <mergeCell ref="A1170:A1171"/>
    <mergeCell ref="B1170:B1171"/>
    <mergeCell ref="A1164:A1165"/>
    <mergeCell ref="B1164:B1165"/>
    <mergeCell ref="D1164:D1165"/>
    <mergeCell ref="E1164:E1165"/>
    <mergeCell ref="A1166:A1167"/>
    <mergeCell ref="B1166:B1167"/>
    <mergeCell ref="D1166:D1167"/>
    <mergeCell ref="E1166:E1167"/>
    <mergeCell ref="C1164:C1165"/>
    <mergeCell ref="E1180:E1181"/>
    <mergeCell ref="B1204:B1205"/>
    <mergeCell ref="D1204:D1205"/>
    <mergeCell ref="C1166:C1167"/>
    <mergeCell ref="C1168:C1169"/>
    <mergeCell ref="A1208:A1209"/>
    <mergeCell ref="B1208:B1209"/>
    <mergeCell ref="D1208:D1209"/>
    <mergeCell ref="E1208:E1209"/>
    <mergeCell ref="A1212:A1213"/>
    <mergeCell ref="B1212:B1213"/>
    <mergeCell ref="B1176:B1177"/>
    <mergeCell ref="D1176:D1177"/>
    <mergeCell ref="E1176:E1177"/>
    <mergeCell ref="A1178:A1179"/>
    <mergeCell ref="B1178:B1179"/>
    <mergeCell ref="D1178:D1179"/>
    <mergeCell ref="E1178:E1179"/>
    <mergeCell ref="C1178:C1179"/>
    <mergeCell ref="B1192:B1193"/>
    <mergeCell ref="D1192:D1193"/>
    <mergeCell ref="E1192:E1193"/>
    <mergeCell ref="A1194:A1195"/>
    <mergeCell ref="B1194:B1195"/>
    <mergeCell ref="D1194:D1195"/>
    <mergeCell ref="E1194:E1195"/>
    <mergeCell ref="A1184:C1186"/>
    <mergeCell ref="C1208:C1209"/>
    <mergeCell ref="E1202:E1203"/>
    <mergeCell ref="E1204:E1205"/>
    <mergeCell ref="C1180:C1181"/>
    <mergeCell ref="B1214:B1215"/>
    <mergeCell ref="A1225:C1227"/>
    <mergeCell ref="A1222:C1224"/>
    <mergeCell ref="F1180:F1181"/>
    <mergeCell ref="B1189:B1191"/>
    <mergeCell ref="A1189:A1191"/>
    <mergeCell ref="C1192:C1193"/>
    <mergeCell ref="C1194:C1195"/>
    <mergeCell ref="C1196:C1197"/>
    <mergeCell ref="C1202:C1203"/>
    <mergeCell ref="C1204:C1205"/>
    <mergeCell ref="A1204:A1205"/>
    <mergeCell ref="A1206:A1207"/>
    <mergeCell ref="B1206:B1207"/>
    <mergeCell ref="D1206:D1207"/>
    <mergeCell ref="E1206:E1207"/>
    <mergeCell ref="A1200:A1201"/>
    <mergeCell ref="B1200:B1201"/>
    <mergeCell ref="A1202:A1203"/>
    <mergeCell ref="A1196:A1197"/>
    <mergeCell ref="B1196:B1197"/>
    <mergeCell ref="D1196:D1197"/>
    <mergeCell ref="E1196:E1197"/>
    <mergeCell ref="A1198:A1199"/>
    <mergeCell ref="B1198:B1199"/>
    <mergeCell ref="C1206:C1207"/>
    <mergeCell ref="A1192:A1193"/>
    <mergeCell ref="A1180:A1181"/>
    <mergeCell ref="B1180:B1181"/>
    <mergeCell ref="A1216:A1217"/>
    <mergeCell ref="B1216:B1217"/>
    <mergeCell ref="D1180:D1181"/>
    <mergeCell ref="E1216:E1217"/>
    <mergeCell ref="A1220:C1221"/>
    <mergeCell ref="A1210:C1210"/>
    <mergeCell ref="A1182:C1183"/>
    <mergeCell ref="A1146:C1147"/>
    <mergeCell ref="A1135:C1135"/>
    <mergeCell ref="A1117:C1118"/>
    <mergeCell ref="A1090:C1091"/>
    <mergeCell ref="A1040:C1041"/>
    <mergeCell ref="A1018:C1019"/>
    <mergeCell ref="A1004:C1004"/>
    <mergeCell ref="A992:C992"/>
    <mergeCell ref="C757:C758"/>
    <mergeCell ref="C862:C863"/>
    <mergeCell ref="C1176:C1177"/>
    <mergeCell ref="B1172:B1173"/>
    <mergeCell ref="A1161:A1162"/>
    <mergeCell ref="B1161:B1162"/>
    <mergeCell ref="A1128:A1129"/>
    <mergeCell ref="B1128:B1129"/>
    <mergeCell ref="C1111:C1112"/>
    <mergeCell ref="C1113:C1114"/>
    <mergeCell ref="A1103:A1104"/>
    <mergeCell ref="B1103:B1104"/>
    <mergeCell ref="A1101:A1102"/>
    <mergeCell ref="B1101:B1102"/>
    <mergeCell ref="B1083:B1084"/>
    <mergeCell ref="B1057:B1058"/>
    <mergeCell ref="A1035:A1036"/>
    <mergeCell ref="A876:C878"/>
    <mergeCell ref="A864:C866"/>
    <mergeCell ref="A1214:A1215"/>
    <mergeCell ref="A1218:A1219"/>
    <mergeCell ref="B1218:B1219"/>
    <mergeCell ref="A690:C692"/>
    <mergeCell ref="A644:C646"/>
    <mergeCell ref="B1202:B1203"/>
    <mergeCell ref="A1176:A1177"/>
    <mergeCell ref="D961:D962"/>
    <mergeCell ref="E961:E962"/>
    <mergeCell ref="A951:A952"/>
    <mergeCell ref="B951:B952"/>
    <mergeCell ref="D951:D952"/>
    <mergeCell ref="E951:E952"/>
    <mergeCell ref="A940:A941"/>
    <mergeCell ref="A698:G698"/>
    <mergeCell ref="G699:G700"/>
    <mergeCell ref="A938:A939"/>
    <mergeCell ref="B938:B939"/>
    <mergeCell ref="B712:B713"/>
    <mergeCell ref="F662:F663"/>
    <mergeCell ref="F664:F665"/>
    <mergeCell ref="F666:F667"/>
    <mergeCell ref="F668:F669"/>
    <mergeCell ref="F670:F671"/>
    <mergeCell ref="F672:F673"/>
    <mergeCell ref="F674:F675"/>
    <mergeCell ref="A1005:C1007"/>
    <mergeCell ref="A1042:C1044"/>
    <mergeCell ref="A1092:C1094"/>
    <mergeCell ref="G714:G715"/>
    <mergeCell ref="F716:G717"/>
    <mergeCell ref="D1216:D1217"/>
    <mergeCell ref="G725:G726"/>
    <mergeCell ref="A961:A962"/>
    <mergeCell ref="C951:C952"/>
    <mergeCell ref="A895:A896"/>
    <mergeCell ref="B895:B896"/>
    <mergeCell ref="C860:C861"/>
    <mergeCell ref="A872:A873"/>
    <mergeCell ref="B872:B873"/>
    <mergeCell ref="C817:C818"/>
    <mergeCell ref="C819:C820"/>
    <mergeCell ref="A808:A809"/>
    <mergeCell ref="B808:B809"/>
    <mergeCell ref="A799:A800"/>
    <mergeCell ref="B799:B800"/>
    <mergeCell ref="B765:B766"/>
    <mergeCell ref="C731:C732"/>
    <mergeCell ref="A721:A724"/>
    <mergeCell ref="A957:A958"/>
    <mergeCell ref="B957:B958"/>
    <mergeCell ref="B840:B841"/>
    <mergeCell ref="C957:C958"/>
    <mergeCell ref="C961:C962"/>
    <mergeCell ref="B850:B851"/>
    <mergeCell ref="A817:A818"/>
    <mergeCell ref="B817:B818"/>
    <mergeCell ref="A767:A768"/>
    <mergeCell ref="B767:B768"/>
    <mergeCell ref="A885:C886"/>
    <mergeCell ref="A892:C893"/>
    <mergeCell ref="A925:G925"/>
    <mergeCell ref="B915:B918"/>
    <mergeCell ref="A915:A918"/>
    <mergeCell ref="C919:C920"/>
    <mergeCell ref="B174:B175"/>
    <mergeCell ref="C66:C67"/>
    <mergeCell ref="C68:C69"/>
    <mergeCell ref="C70:C71"/>
    <mergeCell ref="C141:C142"/>
    <mergeCell ref="C143:C144"/>
    <mergeCell ref="C145:C146"/>
    <mergeCell ref="A79:C81"/>
    <mergeCell ref="A136:A137"/>
    <mergeCell ref="B136:B137"/>
    <mergeCell ref="C136:C137"/>
    <mergeCell ref="A123:A124"/>
    <mergeCell ref="B123:B124"/>
    <mergeCell ref="B70:B71"/>
    <mergeCell ref="C107:C108"/>
    <mergeCell ref="A75:A76"/>
    <mergeCell ref="F138:G139"/>
    <mergeCell ref="F84:F87"/>
    <mergeCell ref="F75:F76"/>
    <mergeCell ref="G107:G108"/>
    <mergeCell ref="G113:G114"/>
    <mergeCell ref="G115:G116"/>
    <mergeCell ref="F166:F167"/>
    <mergeCell ref="F168:F169"/>
    <mergeCell ref="F170:F171"/>
    <mergeCell ref="F110:G111"/>
    <mergeCell ref="F115:F116"/>
    <mergeCell ref="F117:F118"/>
    <mergeCell ref="F119:F120"/>
    <mergeCell ref="F121:F122"/>
    <mergeCell ref="A143:A144"/>
    <mergeCell ref="B143:B144"/>
    <mergeCell ref="F123:F124"/>
    <mergeCell ref="F125:F126"/>
    <mergeCell ref="F77:G78"/>
    <mergeCell ref="G143:G144"/>
    <mergeCell ref="G145:G146"/>
    <mergeCell ref="G147:G148"/>
    <mergeCell ref="F151:G153"/>
    <mergeCell ref="G125:G126"/>
    <mergeCell ref="G127:G128"/>
    <mergeCell ref="G129:G130"/>
    <mergeCell ref="G156:G157"/>
    <mergeCell ref="G158:G159"/>
    <mergeCell ref="G95:G96"/>
    <mergeCell ref="G97:G98"/>
    <mergeCell ref="G99:G100"/>
    <mergeCell ref="G101:G102"/>
    <mergeCell ref="A150:C150"/>
    <mergeCell ref="A138:C139"/>
    <mergeCell ref="A110:C111"/>
    <mergeCell ref="A77:C78"/>
    <mergeCell ref="F79:G81"/>
    <mergeCell ref="G84:G87"/>
    <mergeCell ref="G88:G89"/>
    <mergeCell ref="G90:G92"/>
    <mergeCell ref="C119:C120"/>
    <mergeCell ref="A119:A120"/>
    <mergeCell ref="B119:B120"/>
    <mergeCell ref="A141:A142"/>
    <mergeCell ref="D123:D124"/>
    <mergeCell ref="E123:E124"/>
    <mergeCell ref="A125:A126"/>
    <mergeCell ref="B125:B126"/>
    <mergeCell ref="A202:A203"/>
    <mergeCell ref="B202:B203"/>
    <mergeCell ref="A204:A205"/>
    <mergeCell ref="B204:B205"/>
    <mergeCell ref="D204:D205"/>
    <mergeCell ref="A297:A298"/>
    <mergeCell ref="B297:B298"/>
    <mergeCell ref="D297:D298"/>
    <mergeCell ref="E297:E298"/>
    <mergeCell ref="A299:A300"/>
    <mergeCell ref="B299:B300"/>
    <mergeCell ref="D299:D300"/>
    <mergeCell ref="A301:A302"/>
    <mergeCell ref="B301:B302"/>
    <mergeCell ref="D301:D302"/>
    <mergeCell ref="A218:G218"/>
    <mergeCell ref="F172:F173"/>
    <mergeCell ref="F194:F195"/>
    <mergeCell ref="F196:F197"/>
    <mergeCell ref="F198:F199"/>
    <mergeCell ref="F200:F201"/>
    <mergeCell ref="F202:F203"/>
    <mergeCell ref="F204:F205"/>
    <mergeCell ref="G174:G175"/>
    <mergeCell ref="A255:A256"/>
    <mergeCell ref="A257:A258"/>
    <mergeCell ref="A259:A260"/>
    <mergeCell ref="A261:A262"/>
    <mergeCell ref="A263:A264"/>
    <mergeCell ref="A269:A270"/>
    <mergeCell ref="B251:B252"/>
    <mergeCell ref="B253:B254"/>
    <mergeCell ref="G60:G61"/>
    <mergeCell ref="G66:G67"/>
    <mergeCell ref="G68:G69"/>
    <mergeCell ref="F156:F157"/>
    <mergeCell ref="F158:F159"/>
    <mergeCell ref="F136:F137"/>
    <mergeCell ref="F113:F114"/>
    <mergeCell ref="F46:F47"/>
    <mergeCell ref="G117:G118"/>
    <mergeCell ref="G119:G120"/>
    <mergeCell ref="G121:G122"/>
    <mergeCell ref="G105:G106"/>
    <mergeCell ref="G93:G94"/>
    <mergeCell ref="F93:F94"/>
    <mergeCell ref="F95:F96"/>
    <mergeCell ref="F97:F98"/>
    <mergeCell ref="F99:F100"/>
    <mergeCell ref="F101:F102"/>
    <mergeCell ref="F103:F104"/>
    <mergeCell ref="F105:F106"/>
    <mergeCell ref="F107:F108"/>
    <mergeCell ref="F70:F71"/>
    <mergeCell ref="F66:F67"/>
    <mergeCell ref="F68:F69"/>
    <mergeCell ref="F60:F61"/>
    <mergeCell ref="F127:F128"/>
    <mergeCell ref="F129:F130"/>
    <mergeCell ref="G103:G104"/>
    <mergeCell ref="F62:G64"/>
    <mergeCell ref="G70:G71"/>
    <mergeCell ref="G123:G124"/>
    <mergeCell ref="G141:G142"/>
    <mergeCell ref="A533:A534"/>
    <mergeCell ref="B533:B534"/>
    <mergeCell ref="D533:D534"/>
    <mergeCell ref="E533:E534"/>
    <mergeCell ref="A524:A525"/>
    <mergeCell ref="B524:B525"/>
    <mergeCell ref="D524:D525"/>
    <mergeCell ref="B198:B199"/>
    <mergeCell ref="D198:D199"/>
    <mergeCell ref="F350:F351"/>
    <mergeCell ref="F229:F230"/>
    <mergeCell ref="F231:F232"/>
    <mergeCell ref="F233:F234"/>
    <mergeCell ref="F235:F236"/>
    <mergeCell ref="F237:F238"/>
    <mergeCell ref="F239:F240"/>
    <mergeCell ref="F241:F242"/>
    <mergeCell ref="F276:F277"/>
    <mergeCell ref="F278:F279"/>
    <mergeCell ref="F280:F281"/>
    <mergeCell ref="F282:F283"/>
    <mergeCell ref="F284:F285"/>
    <mergeCell ref="F286:F287"/>
    <mergeCell ref="F288:F289"/>
    <mergeCell ref="F290:F291"/>
    <mergeCell ref="A522:A523"/>
    <mergeCell ref="A309:A310"/>
    <mergeCell ref="A315:C317"/>
    <mergeCell ref="A305:A306"/>
    <mergeCell ref="B305:B306"/>
    <mergeCell ref="D305:D306"/>
    <mergeCell ref="E305:E306"/>
    <mergeCell ref="C556:C557"/>
    <mergeCell ref="A610:C610"/>
    <mergeCell ref="A604:C604"/>
    <mergeCell ref="A594:C595"/>
    <mergeCell ref="A582:C582"/>
    <mergeCell ref="A729:A730"/>
    <mergeCell ref="B729:B730"/>
    <mergeCell ref="A731:A732"/>
    <mergeCell ref="B731:B732"/>
    <mergeCell ref="A710:A711"/>
    <mergeCell ref="B710:B711"/>
    <mergeCell ref="A712:A713"/>
    <mergeCell ref="C719:C720"/>
    <mergeCell ref="D696:D697"/>
    <mergeCell ref="C684:C685"/>
    <mergeCell ref="A664:A665"/>
    <mergeCell ref="B664:B665"/>
    <mergeCell ref="A655:A656"/>
    <mergeCell ref="B655:B656"/>
    <mergeCell ref="A659:G659"/>
    <mergeCell ref="F682:F683"/>
    <mergeCell ref="F684:F685"/>
    <mergeCell ref="C674:C675"/>
    <mergeCell ref="A676:C676"/>
    <mergeCell ref="C714:C715"/>
    <mergeCell ref="F719:F720"/>
    <mergeCell ref="F721:F724"/>
    <mergeCell ref="F725:F726"/>
    <mergeCell ref="F727:F728"/>
    <mergeCell ref="F729:F730"/>
    <mergeCell ref="F731:F732"/>
    <mergeCell ref="F712:F713"/>
    <mergeCell ref="A657:C658"/>
    <mergeCell ref="E674:E675"/>
    <mergeCell ref="A668:A669"/>
    <mergeCell ref="B668:B669"/>
    <mergeCell ref="D668:D669"/>
    <mergeCell ref="E668:E669"/>
    <mergeCell ref="A670:A671"/>
    <mergeCell ref="B670:B671"/>
    <mergeCell ref="E696:E697"/>
    <mergeCell ref="A699:A700"/>
    <mergeCell ref="B699:B700"/>
    <mergeCell ref="A716:C717"/>
    <mergeCell ref="A707:C708"/>
    <mergeCell ref="A696:C697"/>
    <mergeCell ref="B701:B702"/>
    <mergeCell ref="D699:D700"/>
    <mergeCell ref="E699:E700"/>
    <mergeCell ref="A703:A704"/>
    <mergeCell ref="B703:B704"/>
    <mergeCell ref="D703:D704"/>
    <mergeCell ref="E703:E704"/>
    <mergeCell ref="C703:C704"/>
    <mergeCell ref="A684:A685"/>
    <mergeCell ref="B684:B685"/>
    <mergeCell ref="D684:D685"/>
    <mergeCell ref="E684:E685"/>
    <mergeCell ref="C672:C673"/>
    <mergeCell ref="A677:C679"/>
    <mergeCell ref="A662:A663"/>
    <mergeCell ref="B662:B663"/>
    <mergeCell ref="D662:D663"/>
    <mergeCell ref="E662:E663"/>
    <mergeCell ref="C733:C734"/>
    <mergeCell ref="A948:G948"/>
    <mergeCell ref="G949:G950"/>
    <mergeCell ref="G951:G952"/>
    <mergeCell ref="A932:A933"/>
    <mergeCell ref="B932:B933"/>
    <mergeCell ref="A934:A935"/>
    <mergeCell ref="B934:B935"/>
    <mergeCell ref="A928:A929"/>
    <mergeCell ref="B928:B929"/>
    <mergeCell ref="G701:G702"/>
    <mergeCell ref="G703:G704"/>
    <mergeCell ref="F707:G708"/>
    <mergeCell ref="A705:A706"/>
    <mergeCell ref="B705:B706"/>
    <mergeCell ref="C705:C706"/>
    <mergeCell ref="D705:D706"/>
    <mergeCell ref="E705:E706"/>
    <mergeCell ref="A709:G709"/>
    <mergeCell ref="G710:G711"/>
    <mergeCell ref="G712:G713"/>
    <mergeCell ref="E712:E713"/>
    <mergeCell ref="A701:A702"/>
    <mergeCell ref="E701:E702"/>
    <mergeCell ref="F890:F891"/>
    <mergeCell ref="F949:F950"/>
    <mergeCell ref="C921:C922"/>
    <mergeCell ref="A913:A914"/>
    <mergeCell ref="B913:B914"/>
    <mergeCell ref="D913:D914"/>
    <mergeCell ref="E913:E914"/>
    <mergeCell ref="C913:C914"/>
    <mergeCell ref="G11:G12"/>
    <mergeCell ref="G13:G14"/>
    <mergeCell ref="G15:G16"/>
    <mergeCell ref="G17:G18"/>
    <mergeCell ref="G19:G20"/>
    <mergeCell ref="G21:G22"/>
    <mergeCell ref="G23:G24"/>
    <mergeCell ref="G25:G26"/>
    <mergeCell ref="G27:G28"/>
    <mergeCell ref="G32:G33"/>
    <mergeCell ref="G34:G35"/>
    <mergeCell ref="G36:G37"/>
    <mergeCell ref="G38:G39"/>
    <mergeCell ref="G40:G41"/>
    <mergeCell ref="G42:G43"/>
    <mergeCell ref="G44:G45"/>
    <mergeCell ref="F27:F28"/>
    <mergeCell ref="F11:F12"/>
    <mergeCell ref="F13:F14"/>
    <mergeCell ref="F15:F16"/>
    <mergeCell ref="F17:F18"/>
    <mergeCell ref="F29:G30"/>
    <mergeCell ref="F44:F45"/>
    <mergeCell ref="F32:F33"/>
    <mergeCell ref="F34:F35"/>
    <mergeCell ref="F36:F37"/>
    <mergeCell ref="F38:F39"/>
    <mergeCell ref="F40:F41"/>
    <mergeCell ref="A303:A304"/>
    <mergeCell ref="A206:A207"/>
    <mergeCell ref="C206:C207"/>
    <mergeCell ref="D206:D207"/>
    <mergeCell ref="E206:E207"/>
    <mergeCell ref="F216:G217"/>
    <mergeCell ref="G278:G279"/>
    <mergeCell ref="G280:G281"/>
    <mergeCell ref="A292:A293"/>
    <mergeCell ref="B292:B293"/>
    <mergeCell ref="D292:D293"/>
    <mergeCell ref="E292:E293"/>
    <mergeCell ref="A295:A296"/>
    <mergeCell ref="B295:B296"/>
    <mergeCell ref="A288:A289"/>
    <mergeCell ref="B288:B289"/>
    <mergeCell ref="D288:D289"/>
    <mergeCell ref="E288:E289"/>
    <mergeCell ref="A284:A285"/>
    <mergeCell ref="B284:B285"/>
    <mergeCell ref="A286:A287"/>
    <mergeCell ref="B286:B287"/>
    <mergeCell ref="D286:D287"/>
    <mergeCell ref="E286:E287"/>
    <mergeCell ref="A280:A281"/>
    <mergeCell ref="G282:G283"/>
    <mergeCell ref="G284:G285"/>
    <mergeCell ref="F219:F220"/>
    <mergeCell ref="F274:F275"/>
    <mergeCell ref="B206:B207"/>
    <mergeCell ref="A208:A209"/>
    <mergeCell ref="A251:A252"/>
    <mergeCell ref="D290:D291"/>
    <mergeCell ref="E290:E291"/>
    <mergeCell ref="A214:A215"/>
    <mergeCell ref="B214:B215"/>
    <mergeCell ref="C214:C215"/>
    <mergeCell ref="D214:D215"/>
    <mergeCell ref="E214:E215"/>
    <mergeCell ref="A247:A248"/>
    <mergeCell ref="B247:B248"/>
    <mergeCell ref="C247:C248"/>
    <mergeCell ref="D247:D248"/>
    <mergeCell ref="E247:E248"/>
    <mergeCell ref="D233:D234"/>
    <mergeCell ref="E233:E234"/>
    <mergeCell ref="A235:A236"/>
    <mergeCell ref="A273:G273"/>
    <mergeCell ref="B276:B277"/>
    <mergeCell ref="A278:A279"/>
    <mergeCell ref="B278:B279"/>
    <mergeCell ref="A216:C217"/>
    <mergeCell ref="B235:B236"/>
    <mergeCell ref="D235:D236"/>
    <mergeCell ref="C261:C262"/>
    <mergeCell ref="F249:F250"/>
    <mergeCell ref="G249:G250"/>
    <mergeCell ref="G251:G252"/>
    <mergeCell ref="G253:G254"/>
    <mergeCell ref="G255:G256"/>
    <mergeCell ref="G257:G258"/>
    <mergeCell ref="A253:A254"/>
    <mergeCell ref="A290:A291"/>
    <mergeCell ref="B290:B291"/>
    <mergeCell ref="D280:D281"/>
    <mergeCell ref="E280:E281"/>
    <mergeCell ref="F225:F226"/>
    <mergeCell ref="F176:F177"/>
    <mergeCell ref="F178:F179"/>
    <mergeCell ref="F180:F181"/>
    <mergeCell ref="F182:F183"/>
    <mergeCell ref="F184:F185"/>
    <mergeCell ref="F186:F187"/>
    <mergeCell ref="F192:F193"/>
    <mergeCell ref="G178:G179"/>
    <mergeCell ref="G180:G181"/>
    <mergeCell ref="G182:G183"/>
    <mergeCell ref="G184:G185"/>
    <mergeCell ref="G186:G187"/>
    <mergeCell ref="G188:G189"/>
    <mergeCell ref="G190:G191"/>
    <mergeCell ref="G192:G193"/>
    <mergeCell ref="G194:G195"/>
    <mergeCell ref="F188:F189"/>
    <mergeCell ref="F190:F191"/>
    <mergeCell ref="F271:G272"/>
    <mergeCell ref="D274:D275"/>
    <mergeCell ref="E274:E275"/>
    <mergeCell ref="F255:F256"/>
    <mergeCell ref="F257:F258"/>
    <mergeCell ref="F259:F260"/>
    <mergeCell ref="F261:F262"/>
    <mergeCell ref="F263:F264"/>
    <mergeCell ref="F269:F270"/>
    <mergeCell ref="G265:G266"/>
    <mergeCell ref="D219:D220"/>
    <mergeCell ref="E235:E236"/>
    <mergeCell ref="G176:G177"/>
    <mergeCell ref="F247:F248"/>
    <mergeCell ref="G247:G248"/>
    <mergeCell ref="G237:G238"/>
    <mergeCell ref="G239:G240"/>
    <mergeCell ref="G241:G242"/>
    <mergeCell ref="G243:G244"/>
    <mergeCell ref="G245:G246"/>
    <mergeCell ref="F243:F244"/>
    <mergeCell ref="F245:F246"/>
    <mergeCell ref="F212:F213"/>
    <mergeCell ref="G212:G213"/>
    <mergeCell ref="G301:G302"/>
    <mergeCell ref="G303:G304"/>
    <mergeCell ref="G219:G220"/>
    <mergeCell ref="E299:E300"/>
    <mergeCell ref="E301:E302"/>
    <mergeCell ref="E219:E220"/>
    <mergeCell ref="E178:E179"/>
    <mergeCell ref="E200:E201"/>
    <mergeCell ref="G267:G268"/>
    <mergeCell ref="B309:B310"/>
    <mergeCell ref="D309:D310"/>
    <mergeCell ref="E309:E310"/>
    <mergeCell ref="B303:B304"/>
    <mergeCell ref="D303:D304"/>
    <mergeCell ref="E303:E304"/>
    <mergeCell ref="C301:C302"/>
    <mergeCell ref="C276:C277"/>
    <mergeCell ref="C278:C279"/>
    <mergeCell ref="C280:C281"/>
    <mergeCell ref="C282:C283"/>
    <mergeCell ref="C286:C287"/>
    <mergeCell ref="D239:D240"/>
    <mergeCell ref="E239:E240"/>
    <mergeCell ref="G233:G234"/>
    <mergeCell ref="G235:G236"/>
    <mergeCell ref="C257:C258"/>
    <mergeCell ref="C259:C260"/>
    <mergeCell ref="C303:C304"/>
    <mergeCell ref="C305:C306"/>
    <mergeCell ref="C307:C308"/>
    <mergeCell ref="E251:E252"/>
    <mergeCell ref="E253:E254"/>
    <mergeCell ref="E255:E256"/>
    <mergeCell ref="E257:E258"/>
    <mergeCell ref="E259:E260"/>
    <mergeCell ref="E261:E262"/>
    <mergeCell ref="E263:E264"/>
    <mergeCell ref="E269:E270"/>
    <mergeCell ref="F251:F252"/>
    <mergeCell ref="F253:F254"/>
    <mergeCell ref="C288:C289"/>
    <mergeCell ref="G160:G161"/>
    <mergeCell ref="G162:G163"/>
    <mergeCell ref="G164:G165"/>
    <mergeCell ref="F141:F142"/>
    <mergeCell ref="G166:G167"/>
    <mergeCell ref="G168:G169"/>
    <mergeCell ref="G170:G171"/>
    <mergeCell ref="G172:G173"/>
    <mergeCell ref="F143:F144"/>
    <mergeCell ref="F145:F146"/>
    <mergeCell ref="F160:F161"/>
    <mergeCell ref="G196:G197"/>
    <mergeCell ref="G198:G199"/>
    <mergeCell ref="G200:G201"/>
    <mergeCell ref="F206:F207"/>
    <mergeCell ref="G206:G207"/>
    <mergeCell ref="F214:F215"/>
    <mergeCell ref="G214:G215"/>
    <mergeCell ref="F162:F163"/>
    <mergeCell ref="F164:F165"/>
    <mergeCell ref="F174:F175"/>
    <mergeCell ref="F150:G150"/>
    <mergeCell ref="A311:A314"/>
    <mergeCell ref="B311:B314"/>
    <mergeCell ref="G204:G205"/>
    <mergeCell ref="F297:F298"/>
    <mergeCell ref="F299:F300"/>
    <mergeCell ref="F301:F302"/>
    <mergeCell ref="F303:F304"/>
    <mergeCell ref="E311:E314"/>
    <mergeCell ref="G202:G203"/>
    <mergeCell ref="F305:F306"/>
    <mergeCell ref="C311:C314"/>
    <mergeCell ref="F311:F314"/>
    <mergeCell ref="G274:G275"/>
    <mergeCell ref="G276:G277"/>
    <mergeCell ref="G366:G367"/>
    <mergeCell ref="G370:G371"/>
    <mergeCell ref="G286:G287"/>
    <mergeCell ref="G288:G289"/>
    <mergeCell ref="G290:G291"/>
    <mergeCell ref="G292:G293"/>
    <mergeCell ref="G295:G296"/>
    <mergeCell ref="G297:G298"/>
    <mergeCell ref="G299:G300"/>
    <mergeCell ref="C295:C296"/>
    <mergeCell ref="C297:C298"/>
    <mergeCell ref="C299:C300"/>
    <mergeCell ref="F307:F308"/>
    <mergeCell ref="F309:F310"/>
    <mergeCell ref="D295:D296"/>
    <mergeCell ref="E295:E296"/>
    <mergeCell ref="C309:C310"/>
    <mergeCell ref="G337:G340"/>
    <mergeCell ref="C333:C334"/>
    <mergeCell ref="F377:F378"/>
    <mergeCell ref="D358:D359"/>
    <mergeCell ref="F331:F332"/>
    <mergeCell ref="F333:F334"/>
    <mergeCell ref="F335:F336"/>
    <mergeCell ref="F337:F340"/>
    <mergeCell ref="F341:F342"/>
    <mergeCell ref="F343:F344"/>
    <mergeCell ref="F345:F346"/>
    <mergeCell ref="F347:F349"/>
    <mergeCell ref="D343:D344"/>
    <mergeCell ref="E358:E359"/>
    <mergeCell ref="D377:D378"/>
    <mergeCell ref="E377:E378"/>
    <mergeCell ref="C377:C378"/>
    <mergeCell ref="G377:G378"/>
    <mergeCell ref="D375:D376"/>
    <mergeCell ref="E375:E376"/>
    <mergeCell ref="D366:D367"/>
    <mergeCell ref="F358:F359"/>
    <mergeCell ref="D362:D363"/>
    <mergeCell ref="E362:E363"/>
    <mergeCell ref="D364:D365"/>
    <mergeCell ref="E364:E365"/>
    <mergeCell ref="A372:C373"/>
    <mergeCell ref="C375:C376"/>
    <mergeCell ref="C362:C363"/>
    <mergeCell ref="C364:C365"/>
    <mergeCell ref="C366:C367"/>
    <mergeCell ref="C370:C371"/>
    <mergeCell ref="A374:G374"/>
    <mergeCell ref="C399:C400"/>
    <mergeCell ref="C401:C402"/>
    <mergeCell ref="G341:G342"/>
    <mergeCell ref="G343:G344"/>
    <mergeCell ref="G345:G346"/>
    <mergeCell ref="G347:G349"/>
    <mergeCell ref="G350:G351"/>
    <mergeCell ref="G352:G353"/>
    <mergeCell ref="G354:G355"/>
    <mergeCell ref="G356:G357"/>
    <mergeCell ref="G358:G359"/>
    <mergeCell ref="G360:G361"/>
    <mergeCell ref="G362:G363"/>
    <mergeCell ref="A364:A365"/>
    <mergeCell ref="B364:B365"/>
    <mergeCell ref="G375:G376"/>
    <mergeCell ref="A360:A361"/>
    <mergeCell ref="B360:B361"/>
    <mergeCell ref="D360:D361"/>
    <mergeCell ref="E360:E361"/>
    <mergeCell ref="F372:G373"/>
    <mergeCell ref="F375:F376"/>
    <mergeCell ref="F364:F365"/>
    <mergeCell ref="F366:F367"/>
    <mergeCell ref="F370:F371"/>
    <mergeCell ref="A368:A369"/>
    <mergeCell ref="B368:B369"/>
    <mergeCell ref="C368:C369"/>
    <mergeCell ref="C358:C359"/>
    <mergeCell ref="C360:C361"/>
    <mergeCell ref="A354:A355"/>
    <mergeCell ref="B354:B355"/>
    <mergeCell ref="G439:G440"/>
    <mergeCell ref="G441:G442"/>
    <mergeCell ref="A404:C406"/>
    <mergeCell ref="B397:B398"/>
    <mergeCell ref="D397:D398"/>
    <mergeCell ref="E397:E398"/>
    <mergeCell ref="C397:C398"/>
    <mergeCell ref="G364:G365"/>
    <mergeCell ref="A381:A384"/>
    <mergeCell ref="B381:B384"/>
    <mergeCell ref="A377:A378"/>
    <mergeCell ref="B377:B378"/>
    <mergeCell ref="A379:A380"/>
    <mergeCell ref="B379:B380"/>
    <mergeCell ref="D379:D380"/>
    <mergeCell ref="E379:E380"/>
    <mergeCell ref="A394:C394"/>
    <mergeCell ref="A385:C387"/>
    <mergeCell ref="C379:C380"/>
    <mergeCell ref="C381:C384"/>
    <mergeCell ref="C389:C390"/>
    <mergeCell ref="A375:A376"/>
    <mergeCell ref="E399:E400"/>
    <mergeCell ref="A401:A402"/>
    <mergeCell ref="B375:B376"/>
    <mergeCell ref="A366:A367"/>
    <mergeCell ref="B366:B367"/>
    <mergeCell ref="E366:E367"/>
    <mergeCell ref="A370:A371"/>
    <mergeCell ref="B370:B371"/>
    <mergeCell ref="D370:D371"/>
    <mergeCell ref="E370:E371"/>
    <mergeCell ref="E441:E442"/>
    <mergeCell ref="A443:A444"/>
    <mergeCell ref="C409:C410"/>
    <mergeCell ref="F409:F410"/>
    <mergeCell ref="A389:A390"/>
    <mergeCell ref="B389:B390"/>
    <mergeCell ref="D389:D390"/>
    <mergeCell ref="E389:E390"/>
    <mergeCell ref="A397:A398"/>
    <mergeCell ref="G459:G460"/>
    <mergeCell ref="F441:F442"/>
    <mergeCell ref="F443:F444"/>
    <mergeCell ref="F445:F446"/>
    <mergeCell ref="F452:F453"/>
    <mergeCell ref="F454:F455"/>
    <mergeCell ref="A447:C448"/>
    <mergeCell ref="G443:G444"/>
    <mergeCell ref="G445:G446"/>
    <mergeCell ref="F447:G448"/>
    <mergeCell ref="A449:G449"/>
    <mergeCell ref="G452:G453"/>
    <mergeCell ref="G454:G455"/>
    <mergeCell ref="F456:G457"/>
    <mergeCell ref="A458:G458"/>
    <mergeCell ref="A439:A440"/>
    <mergeCell ref="G425:G426"/>
    <mergeCell ref="G427:G428"/>
    <mergeCell ref="G429:G430"/>
    <mergeCell ref="G431:G432"/>
    <mergeCell ref="F431:F432"/>
    <mergeCell ref="F435:G437"/>
    <mergeCell ref="A438:G438"/>
    <mergeCell ref="F553:F555"/>
    <mergeCell ref="F556:F557"/>
    <mergeCell ref="A561:C563"/>
    <mergeCell ref="B459:B460"/>
    <mergeCell ref="C459:C460"/>
    <mergeCell ref="F459:F460"/>
    <mergeCell ref="A452:A453"/>
    <mergeCell ref="B452:B453"/>
    <mergeCell ref="A454:A455"/>
    <mergeCell ref="B454:B455"/>
    <mergeCell ref="B439:B440"/>
    <mergeCell ref="D439:D440"/>
    <mergeCell ref="A429:A430"/>
    <mergeCell ref="B429:B430"/>
    <mergeCell ref="D429:D430"/>
    <mergeCell ref="E429:E430"/>
    <mergeCell ref="A456:C457"/>
    <mergeCell ref="F469:F470"/>
    <mergeCell ref="F439:F440"/>
    <mergeCell ref="A435:C437"/>
    <mergeCell ref="A445:A446"/>
    <mergeCell ref="B445:B446"/>
    <mergeCell ref="D445:D446"/>
    <mergeCell ref="A433:A434"/>
    <mergeCell ref="B433:B434"/>
    <mergeCell ref="C433:C434"/>
    <mergeCell ref="D433:D434"/>
    <mergeCell ref="E433:E434"/>
    <mergeCell ref="F433:F434"/>
    <mergeCell ref="A441:A442"/>
    <mergeCell ref="B441:B442"/>
    <mergeCell ref="D441:D442"/>
    <mergeCell ref="G570:G571"/>
    <mergeCell ref="G572:G573"/>
    <mergeCell ref="G574:G575"/>
    <mergeCell ref="G433:G434"/>
    <mergeCell ref="E445:E446"/>
    <mergeCell ref="G576:G577"/>
    <mergeCell ref="G578:G579"/>
    <mergeCell ref="G580:G581"/>
    <mergeCell ref="G496:G497"/>
    <mergeCell ref="F498:G498"/>
    <mergeCell ref="A499:G499"/>
    <mergeCell ref="G500:G503"/>
    <mergeCell ref="G504:G505"/>
    <mergeCell ref="G512:G513"/>
    <mergeCell ref="G514:G516"/>
    <mergeCell ref="G517:G521"/>
    <mergeCell ref="G522:G523"/>
    <mergeCell ref="G524:G525"/>
    <mergeCell ref="G533:G534"/>
    <mergeCell ref="F535:G536"/>
    <mergeCell ref="B526:B532"/>
    <mergeCell ref="A526:A532"/>
    <mergeCell ref="F526:F532"/>
    <mergeCell ref="C526:C531"/>
    <mergeCell ref="D526:D531"/>
    <mergeCell ref="F512:F513"/>
    <mergeCell ref="F514:F516"/>
    <mergeCell ref="F517:F521"/>
    <mergeCell ref="F540:F541"/>
    <mergeCell ref="F544:F545"/>
    <mergeCell ref="F546:F547"/>
    <mergeCell ref="F548:F550"/>
    <mergeCell ref="A634:A635"/>
    <mergeCell ref="B634:B635"/>
    <mergeCell ref="D634:D635"/>
    <mergeCell ref="G599:G600"/>
    <mergeCell ref="G602:G603"/>
    <mergeCell ref="F604:G604"/>
    <mergeCell ref="A605:G605"/>
    <mergeCell ref="G606:G607"/>
    <mergeCell ref="G608:G609"/>
    <mergeCell ref="F610:G610"/>
    <mergeCell ref="A611:G611"/>
    <mergeCell ref="G612:G613"/>
    <mergeCell ref="G540:G541"/>
    <mergeCell ref="F542:G542"/>
    <mergeCell ref="A543:G543"/>
    <mergeCell ref="G544:G545"/>
    <mergeCell ref="G546:G547"/>
    <mergeCell ref="G548:G550"/>
    <mergeCell ref="F551:G551"/>
    <mergeCell ref="A552:G552"/>
    <mergeCell ref="G553:G555"/>
    <mergeCell ref="G556:G557"/>
    <mergeCell ref="G558:G559"/>
    <mergeCell ref="F560:G560"/>
    <mergeCell ref="F561:G563"/>
    <mergeCell ref="A564:G564"/>
    <mergeCell ref="A565:G565"/>
    <mergeCell ref="A580:A581"/>
    <mergeCell ref="B580:B581"/>
    <mergeCell ref="F580:F581"/>
    <mergeCell ref="G566:G567"/>
    <mergeCell ref="G568:G569"/>
    <mergeCell ref="A746:A747"/>
    <mergeCell ref="B746:B747"/>
    <mergeCell ref="D746:D747"/>
    <mergeCell ref="E746:E747"/>
    <mergeCell ref="A757:A758"/>
    <mergeCell ref="B757:B758"/>
    <mergeCell ref="A760:C762"/>
    <mergeCell ref="G614:G615"/>
    <mergeCell ref="G616:G617"/>
    <mergeCell ref="F618:G618"/>
    <mergeCell ref="F619:G621"/>
    <mergeCell ref="A622:G622"/>
    <mergeCell ref="A623:G623"/>
    <mergeCell ref="G624:G625"/>
    <mergeCell ref="G626:G627"/>
    <mergeCell ref="G628:G629"/>
    <mergeCell ref="G630:G631"/>
    <mergeCell ref="G632:G633"/>
    <mergeCell ref="G634:G635"/>
    <mergeCell ref="G636:G637"/>
    <mergeCell ref="G638:G639"/>
    <mergeCell ref="G640:G641"/>
    <mergeCell ref="G642:G643"/>
    <mergeCell ref="F644:G646"/>
    <mergeCell ref="A640:A641"/>
    <mergeCell ref="B640:B641"/>
    <mergeCell ref="D640:D641"/>
    <mergeCell ref="E640:E641"/>
    <mergeCell ref="A642:A643"/>
    <mergeCell ref="B642:B643"/>
    <mergeCell ref="C640:C641"/>
    <mergeCell ref="C642:C643"/>
    <mergeCell ref="F757:F758"/>
    <mergeCell ref="G755:G756"/>
    <mergeCell ref="G757:G758"/>
    <mergeCell ref="A733:A734"/>
    <mergeCell ref="B733:B734"/>
    <mergeCell ref="A769:A770"/>
    <mergeCell ref="B769:B770"/>
    <mergeCell ref="A765:A766"/>
    <mergeCell ref="D733:D734"/>
    <mergeCell ref="E733:E734"/>
    <mergeCell ref="D765:D766"/>
    <mergeCell ref="E765:E766"/>
    <mergeCell ref="A759:C759"/>
    <mergeCell ref="F795:F796"/>
    <mergeCell ref="A735:A736"/>
    <mergeCell ref="B735:B736"/>
    <mergeCell ref="D735:D736"/>
    <mergeCell ref="G785:G786"/>
    <mergeCell ref="G787:G788"/>
    <mergeCell ref="G789:G792"/>
    <mergeCell ref="G793:G794"/>
    <mergeCell ref="G769:G770"/>
    <mergeCell ref="G771:G778"/>
    <mergeCell ref="G779:G780"/>
    <mergeCell ref="G781:G782"/>
    <mergeCell ref="G783:G784"/>
    <mergeCell ref="D755:D756"/>
    <mergeCell ref="E755:E756"/>
    <mergeCell ref="A748:A749"/>
    <mergeCell ref="B748:B749"/>
    <mergeCell ref="D748:D749"/>
    <mergeCell ref="E748:E749"/>
    <mergeCell ref="B801:B805"/>
    <mergeCell ref="C801:C805"/>
    <mergeCell ref="D801:D805"/>
    <mergeCell ref="E801:E805"/>
    <mergeCell ref="F801:F805"/>
    <mergeCell ref="A807:G807"/>
    <mergeCell ref="G808:G809"/>
    <mergeCell ref="G810:G811"/>
    <mergeCell ref="G812:G813"/>
    <mergeCell ref="G814:G816"/>
    <mergeCell ref="G817:G818"/>
    <mergeCell ref="A806:C806"/>
    <mergeCell ref="A835:A836"/>
    <mergeCell ref="B835:B836"/>
    <mergeCell ref="D835:D836"/>
    <mergeCell ref="E835:E836"/>
    <mergeCell ref="A838:A839"/>
    <mergeCell ref="B838:B839"/>
    <mergeCell ref="A831:A832"/>
    <mergeCell ref="B831:B832"/>
    <mergeCell ref="D831:D832"/>
    <mergeCell ref="E831:E832"/>
    <mergeCell ref="A833:A834"/>
    <mergeCell ref="B833:B834"/>
    <mergeCell ref="G827:G828"/>
    <mergeCell ref="G829:G830"/>
    <mergeCell ref="G831:G832"/>
    <mergeCell ref="G833:G834"/>
    <mergeCell ref="G835:G836"/>
    <mergeCell ref="G838:G839"/>
    <mergeCell ref="A307:A308"/>
    <mergeCell ref="B307:B308"/>
    <mergeCell ref="D307:D308"/>
    <mergeCell ref="A362:A363"/>
    <mergeCell ref="B362:B363"/>
    <mergeCell ref="G331:G332"/>
    <mergeCell ref="G333:G334"/>
    <mergeCell ref="G335:G336"/>
    <mergeCell ref="G259:G260"/>
    <mergeCell ref="G261:G262"/>
    <mergeCell ref="G263:G264"/>
    <mergeCell ref="G269:G270"/>
    <mergeCell ref="G819:G820"/>
    <mergeCell ref="G795:G796"/>
    <mergeCell ref="G727:G728"/>
    <mergeCell ref="G729:G730"/>
    <mergeCell ref="G731:G732"/>
    <mergeCell ref="G733:G734"/>
    <mergeCell ref="G735:G736"/>
    <mergeCell ref="G737:G738"/>
    <mergeCell ref="G739:G740"/>
    <mergeCell ref="F741:G743"/>
    <mergeCell ref="A744:G744"/>
    <mergeCell ref="G746:G747"/>
    <mergeCell ref="G748:G749"/>
    <mergeCell ref="F752:G753"/>
    <mergeCell ref="A754:G754"/>
    <mergeCell ref="F755:F756"/>
    <mergeCell ref="G421:G422"/>
    <mergeCell ref="G423:G424"/>
    <mergeCell ref="D263:D264"/>
    <mergeCell ref="D269:D270"/>
    <mergeCell ref="G411:G412"/>
    <mergeCell ref="G413:G414"/>
    <mergeCell ref="G415:G416"/>
    <mergeCell ref="G417:G418"/>
    <mergeCell ref="G419:G420"/>
    <mergeCell ref="F352:F353"/>
    <mergeCell ref="F354:F355"/>
    <mergeCell ref="F356:F357"/>
    <mergeCell ref="E307:E308"/>
    <mergeCell ref="G309:G310"/>
    <mergeCell ref="F292:F293"/>
    <mergeCell ref="F295:F296"/>
    <mergeCell ref="D368:D369"/>
    <mergeCell ref="E368:E369"/>
    <mergeCell ref="F368:F369"/>
    <mergeCell ref="G368:G369"/>
    <mergeCell ref="F360:F361"/>
    <mergeCell ref="F362:F363"/>
    <mergeCell ref="G305:G306"/>
    <mergeCell ref="G307:G308"/>
    <mergeCell ref="D354:D355"/>
    <mergeCell ref="E354:E355"/>
    <mergeCell ref="F315:G317"/>
    <mergeCell ref="D311:D314"/>
    <mergeCell ref="D411:D412"/>
    <mergeCell ref="E411:E412"/>
    <mergeCell ref="G506:G507"/>
    <mergeCell ref="G508:G509"/>
    <mergeCell ref="G510:G511"/>
    <mergeCell ref="A508:A509"/>
    <mergeCell ref="A510:A511"/>
    <mergeCell ref="A506:A507"/>
    <mergeCell ref="B506:B507"/>
    <mergeCell ref="B508:B509"/>
    <mergeCell ref="B510:B511"/>
    <mergeCell ref="C506:C507"/>
    <mergeCell ref="C508:C509"/>
    <mergeCell ref="C510:C511"/>
    <mergeCell ref="D506:D507"/>
    <mergeCell ref="E506:E507"/>
    <mergeCell ref="D508:D509"/>
    <mergeCell ref="E508:E509"/>
    <mergeCell ref="D510:D511"/>
    <mergeCell ref="E510:E511"/>
    <mergeCell ref="F506:F507"/>
    <mergeCell ref="F508:F509"/>
    <mergeCell ref="F510:F511"/>
  </mergeCells>
  <pageMargins left="1.0236220472440944" right="0.23622047244094491" top="0.94488188976377963" bottom="0.94488188976377963" header="0.31496062992125984" footer="0.31496062992125984"/>
  <pageSetup paperSize="9" scale="90" orientation="portrait" useFirstPageNumber="1" r:id="rId1"/>
  <headerFooter differentFirst="1">
    <oddHeader>&amp;CСтраница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7" sqref="C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2017-11-15T05:09:42Z</dcterms:modified>
</cp:coreProperties>
</file>